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v.allocca\Desktop\"/>
    </mc:Choice>
  </mc:AlternateContent>
  <xr:revisionPtr revIDLastSave="0" documentId="8_{03A1AA2F-5E1A-4C6B-BB79-6B4A3B1FC220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Anno 2023" sheetId="7" r:id="rId1"/>
  </sheets>
  <definedNames>
    <definedName name="_xlnm._FilterDatabase" localSheetId="0" hidden="1">'Anno 2023'!#REF!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7" l="1"/>
  <c r="K41" i="7"/>
  <c r="K30" i="7"/>
  <c r="K50" i="7"/>
  <c r="K46" i="7"/>
  <c r="K40" i="7"/>
  <c r="K49" i="7"/>
  <c r="H39" i="7"/>
  <c r="H21" i="7"/>
  <c r="K14" i="7"/>
  <c r="N1" i="7"/>
  <c r="H10" i="7"/>
  <c r="H9" i="7"/>
</calcChain>
</file>

<file path=xl/sharedStrings.xml><?xml version="1.0" encoding="utf-8"?>
<sst xmlns="http://schemas.openxmlformats.org/spreadsheetml/2006/main" count="469" uniqueCount="284">
  <si>
    <t>Stazione Sperimentale per l’Industria delle Pelli e delle materie concianti - C.F. 07936981211</t>
  </si>
  <si>
    <t>Contratti di forniture, beni e servizi
Anno 2023
Dati aggiornati al 15 dicembre 2023</t>
  </si>
  <si>
    <t>CIG</t>
  </si>
  <si>
    <t>Codice Fiscale</t>
  </si>
  <si>
    <t>Denominazione</t>
  </si>
  <si>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</si>
  <si>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</si>
  <si>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</si>
  <si>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</si>
  <si>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</si>
  <si>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</t>
  </si>
  <si>
    <t>Data Ultimazione</t>
  </si>
  <si>
    <t>Somme liquidate (al netto dell'IVA)</t>
  </si>
  <si>
    <t>885882667A</t>
  </si>
  <si>
    <t>07936981211</t>
  </si>
  <si>
    <t>servizi di progettazione, sviluppo, implementazione di un applicativo per la gestione del sistema contributivo della SSIP</t>
  </si>
  <si>
    <t>Infocamere Società Consortile di Informatica delle Camere di Commercio Italiane per Azioni</t>
  </si>
  <si>
    <t>ZEF34CD177</t>
  </si>
  <si>
    <t xml:space="preserve">Stazione Sperimentale per l’Industria delle Pelli e delle materie concianti </t>
  </si>
  <si>
    <t>servizio di valutazione del rischio e sorveglianza fisica di radioprotezione</t>
  </si>
  <si>
    <t>affidamento diretto ai sensi della L. n. 108/2021</t>
  </si>
  <si>
    <t>Luigi Laurino</t>
  </si>
  <si>
    <t>Z6D350C787</t>
  </si>
  <si>
    <t>fornitura pelli per progetto Leonardo</t>
  </si>
  <si>
    <t>Pasubio SpA</t>
  </si>
  <si>
    <t>Antonio Perrucci</t>
  </si>
  <si>
    <t>Z3534C7C09</t>
  </si>
  <si>
    <t>rinnovo applicativi contabilità Zucchetti</t>
  </si>
  <si>
    <t>Zucchetti Centro Sistemi Spa</t>
  </si>
  <si>
    <t>90680718E9</t>
  </si>
  <si>
    <t>rinnovo servizi assistenza Capalbo</t>
  </si>
  <si>
    <t>Francesco Capalbo</t>
  </si>
  <si>
    <t>9068092A3D</t>
  </si>
  <si>
    <t>rinnovo servizi assistenza Parisi</t>
  </si>
  <si>
    <t>Antonio Parisi</t>
  </si>
  <si>
    <t>Z1D34D35BD</t>
  </si>
  <si>
    <t>fornitura licenze adobe illustrator</t>
  </si>
  <si>
    <t>Adobe Systems Software Ireland Limited</t>
  </si>
  <si>
    <t>Z00350C695</t>
  </si>
  <si>
    <t>servizi di sorveglianza sanitaria e di prevenzione e protezione per la tutela della salute e sicurezza nei luoghi 
di lavoro</t>
  </si>
  <si>
    <t>Cedif sas</t>
  </si>
  <si>
    <t>ZF93523A9F</t>
  </si>
  <si>
    <t>fornitura materiali per respirometro</t>
  </si>
  <si>
    <t>EMME 3 SRL</t>
  </si>
  <si>
    <t>Z0D355A93E</t>
  </si>
  <si>
    <t>rinnovo servizio smaltimento rifiuti</t>
  </si>
  <si>
    <t>ALDO MASTELLONE &amp; C.s.r.l.</t>
  </si>
  <si>
    <t>912227644C</t>
  </si>
  <si>
    <t>Facility management per la gestione, conduzione e manutenzione dell'immobile detenuto nell'area Olivetti in Pozzuoli, via Campi Flegrei n. 34</t>
  </si>
  <si>
    <t>ReKeep S.p.A.</t>
  </si>
  <si>
    <t>Z223558C96</t>
  </si>
  <si>
    <t xml:space="preserve"> rinnovo biennale della licenza d’uso software in SaaS - EUSOFT.LAB LIMS</t>
  </si>
  <si>
    <t>Eusoft SRL</t>
  </si>
  <si>
    <t>ZDE357DA84</t>
  </si>
  <si>
    <t>servizio di analisi ed assistenza brevettuale su possibile privativa industriale per Sinapsi</t>
  </si>
  <si>
    <t>JACOBACCI &amp; PARTNERS S.p.A</t>
  </si>
  <si>
    <t>Z17357DACE</t>
  </si>
  <si>
    <t>servizio di spedizione di prodotti editoriali</t>
  </si>
  <si>
    <t>POSTE ITALIANE</t>
  </si>
  <si>
    <t>ZD7357DC8D</t>
  </si>
  <si>
    <t>fornitura licenze Microsoft Office 365</t>
  </si>
  <si>
    <t>affidamento ai sensi dell’art. 36 comma 2 lett. a) del D. Lgs. n. 50/2016
mediante Ordine diretto d’Acquisto (OdA) nel Mercato della Pubblica Amministrazione MEPA</t>
  </si>
  <si>
    <t xml:space="preserve">KORA SISTEMI INFORMATICI S.R.L. </t>
  </si>
  <si>
    <t>ZD935AEC7C</t>
  </si>
  <si>
    <t xml:space="preserve"> servizio traduzioni</t>
  </si>
  <si>
    <t>Intrawelt di Alessandro Potalivo&amp;
C. Sas</t>
  </si>
  <si>
    <t>Z9E360D32C</t>
  </si>
  <si>
    <t>servizio stampa materiali SSIP</t>
  </si>
  <si>
    <t>MARIA AGIZZA</t>
  </si>
  <si>
    <t xml:space="preserve"> Z71365FD76</t>
  </si>
  <si>
    <t>rinnovo brevetto ciclone</t>
  </si>
  <si>
    <t>ING. C. CORRADINI &amp; C. SRL</t>
  </si>
  <si>
    <t>Z89365FE0C</t>
  </si>
  <si>
    <t>Rinnovo Licenze SOPHOS</t>
  </si>
  <si>
    <t>AREA PROGETTI SOFTWARE SRL</t>
  </si>
  <si>
    <t>ZED3765B17</t>
  </si>
  <si>
    <t>fornitura di impianto per SPG e FPO di Gas Cabinet completo per Mix e di Gas Tecnici per i Laboratori comprensiva di TRC noleggio recipienti</t>
  </si>
  <si>
    <t xml:space="preserve">Nippon Gases Industrial Sud SRL </t>
  </si>
  <si>
    <t xml:space="preserve"> Z243677BAE</t>
  </si>
  <si>
    <t>fornitura biennale di materiali di consumo per laboratorio</t>
  </si>
  <si>
    <t>Deltek srl</t>
  </si>
  <si>
    <t>Z9B347F13D</t>
  </si>
  <si>
    <t>licenza software LCA GABI.</t>
  </si>
  <si>
    <t>THINKSTEP SRL</t>
  </si>
  <si>
    <t>ZA936D641D</t>
  </si>
  <si>
    <t>LICENZE ADOBE PER ITS</t>
  </si>
  <si>
    <t>ZA737144CA</t>
  </si>
  <si>
    <t>RINNOVO ASSISTENZA TERMINALE PRESENZE</t>
  </si>
  <si>
    <t>Systems SRL</t>
  </si>
  <si>
    <t>Z59375392E</t>
  </si>
  <si>
    <t>servizio di assistenza sistemistica, hardware e software per il corretto funzionamento dell’infrastruttura ICT</t>
  </si>
  <si>
    <t>SO.TE.I.</t>
  </si>
  <si>
    <t>ZBA375610D</t>
  </si>
  <si>
    <t>RINNOVO CAFASSO</t>
  </si>
  <si>
    <t>Cafasso &amp; Figli Spa società tra professionisti</t>
  </si>
  <si>
    <t>Z9D3767C6F</t>
  </si>
  <si>
    <t>servizio clouding per gli applicativi della SSIP</t>
  </si>
  <si>
    <t>Protom Group S.p.A.</t>
  </si>
  <si>
    <t>ZF538E699C</t>
  </si>
  <si>
    <t>servizio di ricerca e selezione del personale</t>
  </si>
  <si>
    <t>TIME VISION SCARL</t>
  </si>
  <si>
    <t>95506104B2</t>
  </si>
  <si>
    <t>servizio sostitutivo di mensa mediante buoni pasto elettronici in favore dei dipendenti della SSIP</t>
  </si>
  <si>
    <t>EDENRED ITALIA SRL</t>
  </si>
  <si>
    <t>Z3C3925E93</t>
  </si>
  <si>
    <t xml:space="preserve">servizio sostitutivo mensa mediante buoni pasto elettronici in favore dei dipendenti delle sedi distaccate </t>
  </si>
  <si>
    <t>Z7739259E3</t>
  </si>
  <si>
    <t>servizio di welfare aziendale a favore dei dipendenti della Stazione Sperimentale per l’Industria delle Pelli e delle materie concianti</t>
  </si>
  <si>
    <t>Z113923592</t>
  </si>
  <si>
    <t>fornitura della licenza d’uso software LCA GABI funzionale alle attività del progetto “Leather Jet”</t>
  </si>
  <si>
    <t>Thinkstep SRL</t>
  </si>
  <si>
    <t>Z7C3925C37</t>
  </si>
  <si>
    <t>servizio di vigilanza armata da effettuarsi presso la sede della Stazione Sperimentale per l’Industria delle Pelli e delle materie concianti</t>
  </si>
  <si>
    <t>Cosmopol SpA</t>
  </si>
  <si>
    <t>ZAD3925CAD</t>
  </si>
  <si>
    <t>rinnovo del servizio Telemaco per la gestione, l’aggiornamento e l’implementazione della banca dati contribuenti - anno 2023</t>
  </si>
  <si>
    <t>InfoCamere</t>
  </si>
  <si>
    <t>ZC23925D6F</t>
  </si>
  <si>
    <t>rinnovo dei canoni software della contabilità - annualità 2023</t>
  </si>
  <si>
    <t>Z1C3925DCB</t>
  </si>
  <si>
    <t>rinnovo del servizio di assistenza alle n. 2 stampanti multifunzione XEROX della Stazione Sperimentale per l’annualità 2023</t>
  </si>
  <si>
    <t>Officina Digitale Srl</t>
  </si>
  <si>
    <t>Z92398AB18</t>
  </si>
  <si>
    <t xml:space="preserve">rinnovo servizi assistenza fiscale </t>
  </si>
  <si>
    <t>ZC1398A718</t>
  </si>
  <si>
    <t>servizi a supporto delle attività di divulgazione scientifica</t>
  </si>
  <si>
    <t>Veronica Valli</t>
  </si>
  <si>
    <t>Z61398AB9D</t>
  </si>
  <si>
    <t>Rinnovo Certificazione ISO 9001: 2015 - Sistema di Gestione per la Qualità</t>
  </si>
  <si>
    <t>SGS Italia S.p.A</t>
  </si>
  <si>
    <t>ZEA39FCAF4</t>
  </si>
  <si>
    <t>mantenimento in vigore del brevetto per l’invenzione industriale “Ciclone”</t>
  </si>
  <si>
    <t>C. CORRADINI &amp; C. SRL</t>
  </si>
  <si>
    <t>Z4B3A83845</t>
  </si>
  <si>
    <t>rinnovo licenze microsoft</t>
  </si>
  <si>
    <t>KORA SISTEMI INFORMATICI S.R.L.</t>
  </si>
  <si>
    <t>ZC83A75D00</t>
  </si>
  <si>
    <t>servizio annuale di impaginazione e stampa della rivista CPMC e di altro materiale divulgativo della SSIP</t>
  </si>
  <si>
    <t>AGIZZA MARIA</t>
  </si>
  <si>
    <t>Z753A37033</t>
  </si>
  <si>
    <t>servizi di traduzione italiano/inglese e viceversa</t>
  </si>
  <si>
    <t>Intrawelt di Alessandro Potalivo &amp; C. Sas</t>
  </si>
  <si>
    <t>Z713A17F01</t>
  </si>
  <si>
    <t>servizio di ritiro e smaltimento rifiuti speciali e sgombero delle superfici interne ed esterne afferenti al sito di Via Nuova Poggioreale</t>
  </si>
  <si>
    <t>Aldo Mastellone &amp; C. srl</t>
  </si>
  <si>
    <t>Z823A44F54</t>
  </si>
  <si>
    <t>fornitura e posa in opera di n. 2 condizionatori da destinare agli spazi del laboratorio di microscopia</t>
  </si>
  <si>
    <t>Z8B3A75D3A</t>
  </si>
  <si>
    <t>servizi social media marketing</t>
  </si>
  <si>
    <t>AMAKA SRLS</t>
  </si>
  <si>
    <t>ZE93AB88CD</t>
  </si>
  <si>
    <t>ripristino apparecchiatura da laboratorio plasma atmosferico Arioli (SN 3648)</t>
  </si>
  <si>
    <t>Dynet Consulting</t>
  </si>
  <si>
    <t>Z3B3AB8315</t>
  </si>
  <si>
    <t>fornitura di espositori in plexiglass per la Mostra "La Casa del Guanto"</t>
  </si>
  <si>
    <t>Neon Alf di De Rosa Lucio &amp; C. Sas</t>
  </si>
  <si>
    <t>Z873B3FEB7</t>
  </si>
  <si>
    <t>servizi di revisione legale per l’attestazione del credito di imposta 2022</t>
  </si>
  <si>
    <t>Tommaso Zottolo</t>
  </si>
  <si>
    <t>ZDD3A9EAC0</t>
  </si>
  <si>
    <t>fornitura di materiali tipografici per la Mostra "La Casa del Guanto"</t>
  </si>
  <si>
    <t>Leonardo S.R.L.</t>
  </si>
  <si>
    <t>Z243AB89A1</t>
  </si>
  <si>
    <t>allestimento della Mostra "La Casa del Guanto"</t>
  </si>
  <si>
    <t>Alfonso Scuotto Group S.R.L.</t>
  </si>
  <si>
    <t>Z823AC0BE0</t>
  </si>
  <si>
    <t>servizio catering per l’inaugurazione della Mostra "La Casa del Guanto"</t>
  </si>
  <si>
    <t>Ristorazione Eventi S.R.L.</t>
  </si>
  <si>
    <t>Z1E3ADBCC3</t>
  </si>
  <si>
    <t>fornitura di materiali per le attività dei Laboratori di Pozzuoli e l'esecuzione di prove chimiche e fisiche</t>
  </si>
  <si>
    <t>Levanchimica srl</t>
  </si>
  <si>
    <t>ZBE3BA0421</t>
  </si>
  <si>
    <t>05984211218</t>
  </si>
  <si>
    <t>fornitura di Videoproiettore Laser e Monitor</t>
  </si>
  <si>
    <t>R-store S.p.A.</t>
  </si>
  <si>
    <t>4590,98 €</t>
  </si>
  <si>
    <t>21/06/2023</t>
  </si>
  <si>
    <t>30/06/2023</t>
  </si>
  <si>
    <t>Z0E3B82E1C</t>
  </si>
  <si>
    <t>04742591003</t>
  </si>
  <si>
    <t>la fornitura di parti sostitutive per l'apparecchiatura
DSC/TGA</t>
  </si>
  <si>
    <t>Waters SPA</t>
  </si>
  <si>
    <t>13/06/2023</t>
  </si>
  <si>
    <t>ZF03B8B780</t>
  </si>
  <si>
    <t>09071981212</t>
  </si>
  <si>
    <t>fornitura di materiale di additive manifacturing, per attività connesse al progetto di R&amp;S “Leaders”</t>
  </si>
  <si>
    <t>3D MADE UP SRL</t>
  </si>
  <si>
    <t>14/06/2023</t>
  </si>
  <si>
    <t>14/07/2023</t>
  </si>
  <si>
    <t>Z613BA0393</t>
  </si>
  <si>
    <t>05712370633</t>
  </si>
  <si>
    <t>servizio di cellophanatura ed allestimento prodotti editoriali (CPMC 1-2-3/2023)</t>
  </si>
  <si>
    <t>Imbalplast S.r.l</t>
  </si>
  <si>
    <t>31/12/2023</t>
  </si>
  <si>
    <t>Z183BA047D</t>
  </si>
  <si>
    <t>08166651219</t>
  </si>
  <si>
    <t>fornitura e l’installazione di una parete divisoria in cristallo temperato a battente</t>
  </si>
  <si>
    <t>Vetreria Flegrea S.r.l. semplificata</t>
  </si>
  <si>
    <t>ZE93BA03F4</t>
  </si>
  <si>
    <t>07299190632</t>
  </si>
  <si>
    <t>servizio di allestimento e accoglienza in programma presso la SSIP il 30/06/2023</t>
  </si>
  <si>
    <t>Z4C3BAEE21</t>
  </si>
  <si>
    <t>09468731212</t>
  </si>
  <si>
    <t>servizio di catering in programma presso la SSIP il 30/06/2023</t>
  </si>
  <si>
    <t>FM Italia srls</t>
  </si>
  <si>
    <t>ZBD3BED645</t>
  </si>
  <si>
    <t>10566361001</t>
  </si>
  <si>
    <t>accredia</t>
  </si>
  <si>
    <t>Z3B3BC9ED6</t>
  </si>
  <si>
    <t>04910851213</t>
  </si>
  <si>
    <t>il rinnovo del servizio di assistenza tecnica software e hardware dei terminali per la rilevazione presenze</t>
  </si>
  <si>
    <t>Z863BD8BBC</t>
  </si>
  <si>
    <t>007216810635</t>
  </si>
  <si>
    <t xml:space="preserve">servizi di agenzia di viaggi e servizi affini </t>
  </si>
  <si>
    <t>Flag S.r.l.</t>
  </si>
  <si>
    <t>Z713BE4F12</t>
  </si>
  <si>
    <t>00951160944</t>
  </si>
  <si>
    <t xml:space="preserve">PULIZIA DEL VERDE VIA NUOVA POGGIOREALE </t>
  </si>
  <si>
    <t>Green Ecology Multiservice srl</t>
  </si>
  <si>
    <t>Z9E3BE4F6F</t>
  </si>
  <si>
    <t>07817950152</t>
  </si>
  <si>
    <t xml:space="preserve"> manutenzione programmata e straordinaria dell’apparecchiatura di misura ICPMS ICAPRQ01004</t>
  </si>
  <si>
    <t>THERMO FISHER SCIENTIFIC S.p.A.</t>
  </si>
  <si>
    <t>Z2B3C69796</t>
  </si>
  <si>
    <t>01611401009</t>
  </si>
  <si>
    <t>l servizio di spedizione
di materiali della SSIP per la partecipazione alla Fiera “Lineapelle Milano”</t>
  </si>
  <si>
    <t xml:space="preserve"> Spedart srl</t>
  </si>
  <si>
    <t xml:space="preserve"> Spedart srl </t>
  </si>
  <si>
    <t>Z6E3C9416C</t>
  </si>
  <si>
    <t>03463500243</t>
  </si>
  <si>
    <t xml:space="preserve">fornitura di materiali, componenti e accessori utili alla realizzazione di un dispositivo prototipale di plasma atmosferico funzionale alle attività del progetto “Leather Jet” </t>
  </si>
  <si>
    <t xml:space="preserve">NADIR SRL </t>
  </si>
  <si>
    <t>Z6C3CA594C</t>
  </si>
  <si>
    <t>servizio di manutenzione delle apparecchiature LCMS TSQ FORTIS TSQ-F-10146 e ICP MS ICAPRQ01004</t>
  </si>
  <si>
    <t>THERMO FISHER SCIENTIFIC S.p.A</t>
  </si>
  <si>
    <t>30/09/2023</t>
  </si>
  <si>
    <t>30/10/2023</t>
  </si>
  <si>
    <t>Z163C697CF</t>
  </si>
  <si>
    <t>05327860630</t>
  </si>
  <si>
    <t>servizi di agenzia di viaggi e servizi affini</t>
  </si>
  <si>
    <t>Fancy Tour di Cesore Foà</t>
  </si>
  <si>
    <t>Z743CD449C</t>
  </si>
  <si>
    <t>02498930987</t>
  </si>
  <si>
    <t xml:space="preserve">servizio taratura delle apparecchiature della  Stazione Sperimentale </t>
  </si>
  <si>
    <t>TRESCAL SRL</t>
  </si>
  <si>
    <t>16/11/2023</t>
  </si>
  <si>
    <t>Z5C3CFE88C</t>
  </si>
  <si>
    <t xml:space="preserve"> 11370520154</t>
  </si>
  <si>
    <t xml:space="preserve">servizio finalizzato alla verifica di un tool LCA e delle procedure di riferimento, in conformità a quanto previsto da ISO 14040, ISO 14044 e dalla Product Environmental Footprint  Category Rules (PEFCR) Leather, funzionale alle attività del progetto “Leather Jet” </t>
  </si>
  <si>
    <t xml:space="preserve">
SGS Italia S.p.A.</t>
  </si>
  <si>
    <t>SGS Italia S.p.A.</t>
  </si>
  <si>
    <t>30/04/2024</t>
  </si>
  <si>
    <t>Z1D3D00E79</t>
  </si>
  <si>
    <t>10453490962</t>
  </si>
  <si>
    <t>fornitura di uno Spettrometro ottico funzionale alle attività del progetto “Now Let’s Go”</t>
  </si>
  <si>
    <t>PerkinElmer Scientifica Italia Srl</t>
  </si>
  <si>
    <t>ZE53D286DB</t>
  </si>
  <si>
    <t>00501050017</t>
  </si>
  <si>
    <t>servizio di deposito all'estero della domanda di brevetto di invenzione n.102022000026556 del 22 Dicembre 2022</t>
  </si>
  <si>
    <t>Z8C3D7338D</t>
  </si>
  <si>
    <t>02438620961</t>
  </si>
  <si>
    <t>servizio di consulenza tecnica ed industriale avente ad oggetto una giornata di training formativo per massimo tre dipendenti</t>
  </si>
  <si>
    <t>Waters spa</t>
  </si>
  <si>
    <t>31/12/23</t>
  </si>
  <si>
    <t>ZB73D7345B</t>
  </si>
  <si>
    <t>04856580289</t>
  </si>
  <si>
    <t>servizi analitici per la determinazione di PFOS/PFOA</t>
  </si>
  <si>
    <t>Chimicambiente Srl</t>
  </si>
  <si>
    <t>A0250F7551</t>
  </si>
  <si>
    <t>03819031208</t>
  </si>
  <si>
    <t>fornitura di energia elettrica e dei servizi connessi per le pubbliche amministrazioni</t>
  </si>
  <si>
    <t>Hera Comm S.p.A</t>
  </si>
  <si>
    <t>Z183D20225</t>
  </si>
  <si>
    <t>09429840151</t>
  </si>
  <si>
    <t>Edenred italia srl</t>
  </si>
  <si>
    <t>Z443D2E2C4</t>
  </si>
  <si>
    <t>05066690156</t>
  </si>
  <si>
    <t>servizio sostitutivo di mensa mediante buoni pasto elettronici per le P.A</t>
  </si>
  <si>
    <t>Pellegrini S.p.A.</t>
  </si>
  <si>
    <t>Z6E3D32BDB</t>
  </si>
  <si>
    <t>01764680649</t>
  </si>
  <si>
    <t>servizio di vigilanza armata da effettuarsi presso la sede della Stazione Sperimentale per l’Industria delle Pelli e delle materie concianti, in via Nuova Poggioreale 39, Napoli</t>
  </si>
  <si>
    <t>COSMOPOL S.P.A.</t>
  </si>
  <si>
    <t>aggiornamento 15/12/2023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</si>
</sst>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[$€-410]\ * #,##0.00_-;\-[$€-410]\ * #,##0.00_-;_-[$€-410]\ * &quot;-&quot;??_-;_-@_-"/>
    <numFmt numFmtId="165" formatCode="dd/mm/yy;@"/>
    <numFmt numFmtId="166" formatCode="&quot;€&quot;\ #,##0.00"/>
    <numFmt numFmtId="167" formatCode="#,##0.00\ &quot;€&quot;"/>
    <numFmt numFmtId="168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5586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CDDEF0"/>
        <bgColor rgb="FFCDDEF0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2D1D1"/>
      </left>
      <right style="medium">
        <color rgb="FFD2D1D1"/>
      </right>
      <top style="medium">
        <color rgb="FFD2D1D1"/>
      </top>
      <bottom style="medium">
        <color rgb="FFD2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2" fillId="12" borderId="1" applyNumberFormat="0" applyAlignment="0" applyProtection="0"/>
    <xf numFmtId="0" fontId="13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4" fillId="2" borderId="0" applyNumberFormat="0" applyBorder="0" applyAlignment="0" applyProtection="0"/>
    <xf numFmtId="0" fontId="11" fillId="4" borderId="4" applyNumberFormat="0" applyFont="0" applyAlignment="0" applyProtection="0"/>
    <xf numFmtId="0" fontId="5" fillId="12" borderId="2" applyNumberFormat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19" fillId="0" borderId="5" xfId="0" applyFont="1" applyBorder="1" applyAlignment="1">
      <alignment vertical="top" wrapText="1"/>
    </xf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167" fontId="19" fillId="0" borderId="5" xfId="42" applyNumberFormat="1" applyFont="1" applyFill="1" applyBorder="1" applyAlignment="1">
      <alignment vertical="center"/>
    </xf>
    <xf numFmtId="49" fontId="21" fillId="25" borderId="5" xfId="0" applyNumberFormat="1" applyFont="1" applyFill="1" applyBorder="1" applyAlignment="1">
      <alignment vertical="center" wrapText="1"/>
    </xf>
    <xf numFmtId="44" fontId="0" fillId="25" borderId="5" xfId="43" applyFont="1" applyFill="1" applyBorder="1" applyAlignment="1">
      <alignment vertical="center" wrapText="1"/>
    </xf>
    <xf numFmtId="49" fontId="22" fillId="25" borderId="5" xfId="0" applyNumberFormat="1" applyFont="1" applyFill="1" applyBorder="1" applyAlignment="1">
      <alignment vertical="center" wrapText="1"/>
    </xf>
    <xf numFmtId="49" fontId="9" fillId="25" borderId="5" xfId="0" applyNumberFormat="1" applyFont="1" applyFill="1" applyBorder="1" applyAlignment="1">
      <alignment vertical="center" wrapText="1"/>
    </xf>
    <xf numFmtId="0" fontId="22" fillId="25" borderId="5" xfId="0" applyFont="1" applyFill="1" applyBorder="1" applyAlignment="1">
      <alignment vertical="center" wrapText="1"/>
    </xf>
    <xf numFmtId="4" fontId="23" fillId="25" borderId="5" xfId="0" applyNumberFormat="1" applyFont="1" applyFill="1" applyBorder="1" applyAlignment="1">
      <alignment vertical="center" wrapText="1"/>
    </xf>
    <xf numFmtId="0" fontId="9" fillId="25" borderId="0" xfId="0" applyFont="1" applyFill="1" applyAlignment="1">
      <alignment vertical="center"/>
    </xf>
    <xf numFmtId="0" fontId="19" fillId="25" borderId="5" xfId="0" applyFont="1" applyFill="1" applyBorder="1" applyAlignment="1">
      <alignment vertical="center"/>
    </xf>
    <xf numFmtId="0" fontId="19" fillId="25" borderId="5" xfId="0" quotePrefix="1" applyFont="1" applyFill="1" applyBorder="1" applyAlignment="1">
      <alignment vertical="center"/>
    </xf>
    <xf numFmtId="164" fontId="19" fillId="25" borderId="0" xfId="0" applyNumberFormat="1" applyFont="1" applyFill="1" applyAlignment="1">
      <alignment vertical="center" wrapText="1"/>
    </xf>
    <xf numFmtId="165" fontId="19" fillId="25" borderId="5" xfId="0" applyNumberFormat="1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25" borderId="0" xfId="0" applyFont="1" applyFill="1" applyAlignment="1">
      <alignment vertical="center"/>
    </xf>
    <xf numFmtId="49" fontId="24" fillId="0" borderId="5" xfId="0" applyNumberFormat="1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44" fontId="24" fillId="0" borderId="13" xfId="43" applyFont="1" applyFill="1" applyBorder="1" applyAlignment="1">
      <alignment horizontal="right" wrapText="1"/>
    </xf>
    <xf numFmtId="4" fontId="24" fillId="0" borderId="13" xfId="0" applyNumberFormat="1" applyFont="1" applyBorder="1" applyAlignment="1">
      <alignment vertical="center" wrapText="1"/>
    </xf>
    <xf numFmtId="44" fontId="24" fillId="0" borderId="13" xfId="43" applyFont="1" applyFill="1" applyBorder="1" applyAlignment="1">
      <alignment vertical="center" wrapText="1"/>
    </xf>
    <xf numFmtId="164" fontId="24" fillId="0" borderId="13" xfId="0" applyNumberFormat="1" applyFont="1" applyBorder="1" applyAlignment="1">
      <alignment vertical="center" wrapText="1"/>
    </xf>
    <xf numFmtId="44" fontId="0" fillId="25" borderId="14" xfId="43" applyFont="1" applyFill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4" fontId="24" fillId="0" borderId="15" xfId="0" applyNumberFormat="1" applyFont="1" applyBorder="1" applyAlignment="1">
      <alignment vertical="center" wrapText="1"/>
    </xf>
    <xf numFmtId="164" fontId="24" fillId="0" borderId="15" xfId="0" applyNumberFormat="1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4" fontId="24" fillId="0" borderId="5" xfId="0" applyNumberFormat="1" applyFont="1" applyBorder="1" applyAlignment="1">
      <alignment vertical="center" wrapText="1"/>
    </xf>
    <xf numFmtId="164" fontId="24" fillId="0" borderId="5" xfId="0" applyNumberFormat="1" applyFont="1" applyBorder="1" applyAlignment="1">
      <alignment vertical="center" wrapText="1"/>
    </xf>
    <xf numFmtId="0" fontId="24" fillId="25" borderId="5" xfId="0" applyFont="1" applyFill="1" applyBorder="1" applyAlignment="1">
      <alignment vertical="center"/>
    </xf>
    <xf numFmtId="0" fontId="24" fillId="0" borderId="14" xfId="0" applyFont="1" applyBorder="1" applyAlignment="1">
      <alignment vertical="center" wrapText="1"/>
    </xf>
    <xf numFmtId="164" fontId="24" fillId="0" borderId="14" xfId="0" applyNumberFormat="1" applyFont="1" applyBorder="1" applyAlignment="1">
      <alignment vertical="center" wrapText="1"/>
    </xf>
    <xf numFmtId="0" fontId="24" fillId="25" borderId="14" xfId="0" applyFont="1" applyFill="1" applyBorder="1" applyAlignment="1">
      <alignment vertical="center"/>
    </xf>
    <xf numFmtId="0" fontId="24" fillId="25" borderId="17" xfId="0" applyFont="1" applyFill="1" applyBorder="1" applyAlignment="1">
      <alignment vertical="center"/>
    </xf>
    <xf numFmtId="0" fontId="24" fillId="25" borderId="18" xfId="0" applyFont="1" applyFill="1" applyBorder="1" applyAlignment="1">
      <alignment vertical="center"/>
    </xf>
    <xf numFmtId="4" fontId="24" fillId="0" borderId="14" xfId="0" applyNumberFormat="1" applyFont="1" applyBorder="1" applyAlignment="1">
      <alignment vertical="center" wrapText="1"/>
    </xf>
    <xf numFmtId="164" fontId="19" fillId="25" borderId="5" xfId="0" applyNumberFormat="1" applyFont="1" applyFill="1" applyBorder="1" applyAlignment="1">
      <alignment vertical="center" wrapText="1"/>
    </xf>
    <xf numFmtId="167" fontId="9" fillId="25" borderId="0" xfId="0" applyNumberFormat="1" applyFont="1" applyFill="1" applyAlignment="1">
      <alignment vertical="center"/>
    </xf>
    <xf numFmtId="49" fontId="0" fillId="25" borderId="5" xfId="0" applyNumberFormat="1" applyFill="1" applyBorder="1" applyAlignment="1">
      <alignment vertical="center" wrapText="1"/>
    </xf>
    <xf numFmtId="0" fontId="0" fillId="25" borderId="0" xfId="0" applyFill="1" applyAlignment="1">
      <alignment vertical="center"/>
    </xf>
    <xf numFmtId="167" fontId="0" fillId="25" borderId="0" xfId="0" applyNumberFormat="1" applyFill="1" applyAlignment="1">
      <alignment vertical="center"/>
    </xf>
    <xf numFmtId="165" fontId="0" fillId="25" borderId="5" xfId="0" applyNumberFormat="1" applyFill="1" applyBorder="1" applyAlignment="1">
      <alignment vertical="center" wrapText="1"/>
    </xf>
    <xf numFmtId="166" fontId="0" fillId="25" borderId="0" xfId="0" applyNumberFormat="1" applyFill="1" applyAlignment="1">
      <alignment vertical="center"/>
    </xf>
    <xf numFmtId="0" fontId="0" fillId="25" borderId="5" xfId="0" applyFill="1" applyBorder="1" applyAlignment="1">
      <alignment vertical="center" wrapText="1"/>
    </xf>
    <xf numFmtId="4" fontId="0" fillId="25" borderId="5" xfId="0" applyNumberFormat="1" applyFill="1" applyBorder="1" applyAlignment="1">
      <alignment vertical="center" wrapText="1"/>
    </xf>
    <xf numFmtId="168" fontId="0" fillId="25" borderId="0" xfId="0" applyNumberFormat="1" applyFill="1" applyAlignment="1">
      <alignment vertical="center"/>
    </xf>
    <xf numFmtId="49" fontId="0" fillId="25" borderId="5" xfId="0" quotePrefix="1" applyNumberFormat="1" applyFill="1" applyBorder="1" applyAlignment="1">
      <alignment vertical="center" wrapText="1"/>
    </xf>
    <xf numFmtId="0" fontId="0" fillId="25" borderId="14" xfId="0" applyFill="1" applyBorder="1" applyAlignment="1">
      <alignment vertical="center" wrapText="1"/>
    </xf>
    <xf numFmtId="4" fontId="0" fillId="25" borderId="14" xfId="0" applyNumberFormat="1" applyFill="1" applyBorder="1" applyAlignment="1">
      <alignment vertical="center" wrapText="1"/>
    </xf>
    <xf numFmtId="0" fontId="0" fillId="25" borderId="0" xfId="0" applyFill="1" applyAlignment="1">
      <alignment vertical="center" wrapText="1"/>
    </xf>
    <xf numFmtId="49" fontId="0" fillId="25" borderId="14" xfId="0" applyNumberFormat="1" applyFill="1" applyBorder="1" applyAlignment="1">
      <alignment vertical="center" wrapText="1"/>
    </xf>
    <xf numFmtId="0" fontId="0" fillId="25" borderId="5" xfId="0" applyFill="1" applyBorder="1" applyAlignment="1">
      <alignment vertical="center"/>
    </xf>
    <xf numFmtId="0" fontId="0" fillId="25" borderId="14" xfId="0" applyFill="1" applyBorder="1" applyAlignment="1">
      <alignment vertical="center"/>
    </xf>
    <xf numFmtId="0" fontId="0" fillId="0" borderId="5" xfId="0" quotePrefix="1" applyBorder="1"/>
    <xf numFmtId="0" fontId="0" fillId="25" borderId="17" xfId="0" applyFill="1" applyBorder="1" applyAlignment="1">
      <alignment vertical="center"/>
    </xf>
    <xf numFmtId="49" fontId="0" fillId="25" borderId="5" xfId="0" applyNumberFormat="1" applyFill="1" applyBorder="1" applyAlignment="1">
      <alignment horizontal="left" vertical="center" wrapText="1"/>
    </xf>
    <xf numFmtId="49" fontId="0" fillId="25" borderId="5" xfId="0" quotePrefix="1" applyNumberFormat="1" applyFill="1" applyBorder="1" applyAlignment="1">
      <alignment horizontal="left" vertical="center" wrapText="1"/>
    </xf>
    <xf numFmtId="0" fontId="0" fillId="25" borderId="18" xfId="0" applyFill="1" applyBorder="1" applyAlignment="1">
      <alignment vertical="center"/>
    </xf>
    <xf numFmtId="49" fontId="0" fillId="25" borderId="0" xfId="0" applyNumberFormat="1" applyFill="1" applyAlignment="1">
      <alignment vertical="center" wrapText="1"/>
    </xf>
    <xf numFmtId="4" fontId="0" fillId="25" borderId="0" xfId="0" applyNumberFormat="1" applyFill="1" applyAlignment="1">
      <alignment vertical="center" wrapText="1"/>
    </xf>
    <xf numFmtId="22" fontId="0" fillId="25" borderId="0" xfId="0" applyNumberFormat="1" applyFill="1" applyAlignment="1">
      <alignment vertical="center"/>
    </xf>
    <xf numFmtId="0" fontId="26" fillId="26" borderId="12" xfId="0" applyFont="1" applyFill="1" applyBorder="1" applyAlignment="1">
      <alignment vertical="center" wrapText="1"/>
    </xf>
    <xf numFmtId="0" fontId="19" fillId="0" borderId="21" xfId="0" applyFont="1" applyBorder="1" applyAlignment="1">
      <alignment vertical="top" wrapText="1"/>
    </xf>
    <xf numFmtId="165" fontId="9" fillId="25" borderId="11" xfId="0" applyNumberFormat="1" applyFont="1" applyFill="1" applyBorder="1" applyAlignment="1">
      <alignment horizontal="right" wrapText="1"/>
    </xf>
    <xf numFmtId="165" fontId="0" fillId="25" borderId="0" xfId="0" applyNumberFormat="1" applyFill="1" applyAlignment="1">
      <alignment horizontal="right" wrapText="1"/>
    </xf>
    <xf numFmtId="14" fontId="9" fillId="25" borderId="5" xfId="0" applyNumberFormat="1" applyFont="1" applyFill="1" applyBorder="1" applyAlignment="1">
      <alignment horizontal="right" wrapText="1"/>
    </xf>
    <xf numFmtId="14" fontId="0" fillId="25" borderId="0" xfId="0" applyNumberFormat="1" applyFill="1" applyAlignment="1">
      <alignment horizontal="right" wrapText="1"/>
    </xf>
    <xf numFmtId="14" fontId="19" fillId="0" borderId="5" xfId="0" applyNumberFormat="1" applyFont="1" applyBorder="1" applyAlignment="1">
      <alignment horizontal="right" vertical="center" wrapText="1"/>
    </xf>
    <xf numFmtId="14" fontId="19" fillId="0" borderId="11" xfId="0" applyNumberFormat="1" applyFont="1" applyBorder="1" applyAlignment="1">
      <alignment horizontal="right" vertical="center" wrapText="1"/>
    </xf>
    <xf numFmtId="14" fontId="19" fillId="0" borderId="5" xfId="0" applyNumberFormat="1" applyFont="1" applyBorder="1" applyAlignment="1">
      <alignment horizontal="right" vertical="center"/>
    </xf>
    <xf numFmtId="14" fontId="19" fillId="0" borderId="11" xfId="0" applyNumberFormat="1" applyFont="1" applyBorder="1" applyAlignment="1">
      <alignment horizontal="right" vertical="center"/>
    </xf>
    <xf numFmtId="14" fontId="0" fillId="25" borderId="5" xfId="0" applyNumberFormat="1" applyFill="1" applyBorder="1" applyAlignment="1">
      <alignment horizontal="right" vertical="center" wrapText="1"/>
    </xf>
    <xf numFmtId="14" fontId="0" fillId="25" borderId="11" xfId="0" applyNumberFormat="1" applyFill="1" applyBorder="1" applyAlignment="1">
      <alignment horizontal="right" vertical="center" wrapText="1"/>
    </xf>
    <xf numFmtId="14" fontId="24" fillId="0" borderId="13" xfId="0" applyNumberFormat="1" applyFont="1" applyBorder="1" applyAlignment="1">
      <alignment horizontal="right" vertical="center" wrapText="1"/>
    </xf>
    <xf numFmtId="14" fontId="24" fillId="0" borderId="19" xfId="0" applyNumberFormat="1" applyFont="1" applyBorder="1" applyAlignment="1">
      <alignment horizontal="right" vertical="center" wrapText="1"/>
    </xf>
    <xf numFmtId="14" fontId="24" fillId="0" borderId="15" xfId="0" applyNumberFormat="1" applyFont="1" applyBorder="1" applyAlignment="1">
      <alignment horizontal="right" vertical="center" wrapText="1"/>
    </xf>
    <xf numFmtId="14" fontId="24" fillId="0" borderId="20" xfId="0" applyNumberFormat="1" applyFont="1" applyBorder="1" applyAlignment="1">
      <alignment horizontal="right" vertical="center" wrapText="1"/>
    </xf>
    <xf numFmtId="14" fontId="24" fillId="0" borderId="5" xfId="0" applyNumberFormat="1" applyFont="1" applyBorder="1" applyAlignment="1">
      <alignment horizontal="right" vertical="center" wrapText="1"/>
    </xf>
    <xf numFmtId="14" fontId="24" fillId="0" borderId="11" xfId="0" applyNumberFormat="1" applyFont="1" applyBorder="1" applyAlignment="1">
      <alignment horizontal="right" vertical="center" wrapText="1"/>
    </xf>
    <xf numFmtId="14" fontId="19" fillId="0" borderId="21" xfId="0" applyNumberFormat="1" applyFont="1" applyBorder="1" applyAlignment="1">
      <alignment horizontal="right" vertical="center"/>
    </xf>
    <xf numFmtId="14" fontId="19" fillId="0" borderId="22" xfId="0" applyNumberFormat="1" applyFont="1" applyBorder="1" applyAlignment="1">
      <alignment horizontal="right" vertical="center"/>
    </xf>
    <xf numFmtId="14" fontId="24" fillId="0" borderId="14" xfId="0" applyNumberFormat="1" applyFont="1" applyBorder="1" applyAlignment="1">
      <alignment horizontal="right" vertical="center" wrapText="1"/>
    </xf>
    <xf numFmtId="14" fontId="24" fillId="0" borderId="16" xfId="0" applyNumberFormat="1" applyFont="1" applyBorder="1" applyAlignment="1">
      <alignment horizontal="right" vertical="center" wrapText="1"/>
    </xf>
    <xf numFmtId="164" fontId="19" fillId="25" borderId="5" xfId="0" applyNumberFormat="1" applyFont="1" applyFill="1" applyBorder="1" applyAlignment="1">
      <alignment horizontal="center" vertical="center" wrapText="1"/>
    </xf>
    <xf numFmtId="14" fontId="0" fillId="25" borderId="5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164" fontId="19" fillId="25" borderId="11" xfId="0" applyNumberFormat="1" applyFont="1" applyFill="1" applyBorder="1" applyAlignment="1">
      <alignment horizontal="center" vertical="center" wrapText="1"/>
    </xf>
    <xf numFmtId="164" fontId="19" fillId="25" borderId="11" xfId="0" applyNumberFormat="1" applyFont="1" applyFill="1" applyBorder="1" applyAlignment="1">
      <alignment vertical="center" wrapText="1"/>
    </xf>
    <xf numFmtId="49" fontId="9" fillId="25" borderId="0" xfId="0" applyNumberFormat="1" applyFont="1" applyFill="1" applyAlignment="1">
      <alignment horizontal="center" vertical="center" wrapText="1"/>
    </xf>
    <xf numFmtId="49" fontId="0" fillId="25" borderId="0" xfId="0" applyNumberFormat="1" applyFill="1" applyAlignment="1">
      <alignment horizontal="center" vertical="center" wrapText="1"/>
    </xf>
    <xf numFmtId="49" fontId="25" fillId="25" borderId="0" xfId="0" applyNumberFormat="1" applyFont="1" applyFill="1" applyAlignment="1">
      <alignment horizontal="center" vertical="center" wrapText="1"/>
    </xf>
    <xf numFmtId="166" fontId="23" fillId="25" borderId="5" xfId="0" applyNumberFormat="1" applyFont="1" applyFill="1" applyBorder="1" applyAlignment="1">
      <alignment vertical="center" wrapText="1"/>
    </xf>
    <xf numFmtId="166" fontId="19" fillId="25" borderId="11" xfId="0" applyNumberFormat="1" applyFont="1" applyFill="1" applyBorder="1" applyAlignment="1">
      <alignment vertical="center" wrapText="1"/>
    </xf>
    <xf numFmtId="166" fontId="23" fillId="25" borderId="11" xfId="0" applyNumberFormat="1" applyFont="1" applyFill="1" applyBorder="1" applyAlignment="1">
      <alignment vertical="center" wrapText="1"/>
    </xf>
    <xf numFmtId="43" fontId="19" fillId="25" borderId="11" xfId="42" applyFont="1" applyFill="1" applyBorder="1" applyAlignment="1">
      <alignment horizontal="right" vertical="center" wrapText="1"/>
    </xf>
    <xf numFmtId="43" fontId="19" fillId="25" borderId="11" xfId="42" applyFont="1" applyFill="1" applyBorder="1" applyAlignment="1">
      <alignment vertical="center" wrapText="1"/>
    </xf>
    <xf numFmtId="44" fontId="19" fillId="25" borderId="16" xfId="43" applyFont="1" applyFill="1" applyBorder="1" applyAlignment="1">
      <alignment vertical="center" wrapText="1"/>
    </xf>
    <xf numFmtId="44" fontId="19" fillId="25" borderId="19" xfId="43" applyFont="1" applyFill="1" applyBorder="1" applyAlignment="1">
      <alignment horizontal="right" wrapText="1"/>
    </xf>
    <xf numFmtId="44" fontId="19" fillId="25" borderId="19" xfId="43" applyFont="1" applyFill="1" applyBorder="1" applyAlignment="1">
      <alignment vertical="center" wrapText="1"/>
    </xf>
    <xf numFmtId="164" fontId="19" fillId="25" borderId="19" xfId="0" applyNumberFormat="1" applyFont="1" applyFill="1" applyBorder="1" applyAlignment="1">
      <alignment vertical="center" wrapText="1"/>
    </xf>
    <xf numFmtId="164" fontId="19" fillId="25" borderId="20" xfId="0" applyNumberFormat="1" applyFont="1" applyFill="1" applyBorder="1" applyAlignment="1">
      <alignment vertical="center" wrapText="1"/>
    </xf>
    <xf numFmtId="164" fontId="19" fillId="25" borderId="16" xfId="0" applyNumberFormat="1" applyFont="1" applyFill="1" applyBorder="1" applyAlignment="1">
      <alignment vertical="center" wrapText="1"/>
    </xf>
    <xf numFmtId="166" fontId="19" fillId="25" borderId="0" xfId="0" applyNumberFormat="1" applyFont="1" applyFill="1" applyAlignment="1">
      <alignment vertical="center" wrapText="1"/>
    </xf>
    <xf numFmtId="166" fontId="19" fillId="25" borderId="5" xfId="0" applyNumberFormat="1" applyFont="1" applyFill="1" applyBorder="1" applyAlignment="1">
      <alignment vertical="center" wrapText="1"/>
    </xf>
  </cellXfs>
  <cellStyles count="44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Input 2" xfId="30" xr:uid="{00000000-0005-0000-0000-00001B000000}"/>
    <cellStyle name="Migliaia" xfId="42" builtinId="3"/>
    <cellStyle name="Neutrale 2" xfId="31" xr:uid="{00000000-0005-0000-0000-00001C000000}"/>
    <cellStyle name="Normale" xfId="0" builtinId="0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  <cellStyle name="Valuta" xfId="4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artcig.anticorruzione.it/AVCP-SmartCig/preparaDettaglioComunicazioneOS.action?codDettaglioCarnet=58090049" TargetMode="External"/><Relationship Id="rId2" Type="http://schemas.openxmlformats.org/officeDocument/2006/relationships/hyperlink" Target="https://smartcig.anticorruzione.it/AVCP-SmartCig/preparaDettaglioComunicazioneOS.action?codDettaglioCarnet=59657875" TargetMode="External"/><Relationship Id="rId1" Type="http://schemas.openxmlformats.org/officeDocument/2006/relationships/hyperlink" Target="https://smartcig.anticorruzione.it/AVCP-SmartCig/preparaDettaglioComunicazioneOS.action?codDettaglioCarnet=59916708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348D-85F2-409C-923C-DB74C9F0B62A}">
  <dimension ref="A1:Y643"/>
  <sheetViews>
    <sheetView tabSelected="1" zoomScale="70" zoomScaleNormal="70" workbookViewId="0">
      <selection activeCell="L22" sqref="L1:L1048576"/>
    </sheetView>
  </sheetViews>
  <sheetFormatPr defaultColWidth="33.5703125" defaultRowHeight="15" x14ac:dyDescent="0.25"/>
  <cols>
    <col min="1" max="1" width="14.5703125" style="60" customWidth="1"/>
    <col min="2" max="2" width="19.7109375" style="60" customWidth="1"/>
    <col min="3" max="3" width="54.85546875" style="51" hidden="1" customWidth="1"/>
    <col min="4" max="4" width="88.7109375" style="51" customWidth="1"/>
    <col min="5" max="5" width="22" style="51" hidden="1" customWidth="1"/>
    <col min="6" max="6" width="36" style="51" customWidth="1"/>
    <col min="7" max="7" width="55.28515625" style="61" customWidth="1"/>
    <col min="8" max="8" width="21.42578125" style="14" customWidth="1"/>
    <col min="9" max="9" width="12.42578125" style="68" bestFit="1" customWidth="1"/>
    <col min="10" max="10" width="12.42578125" style="66" bestFit="1" customWidth="1"/>
    <col min="11" max="11" width="21.5703125" style="106" bestFit="1" customWidth="1"/>
    <col min="12" max="12" width="33.5703125" style="41"/>
    <col min="13" max="13" width="11.7109375" style="41" customWidth="1"/>
    <col min="14" max="14" width="40.28515625" style="41" customWidth="1"/>
    <col min="15" max="16384" width="33.5703125" style="41"/>
  </cols>
  <sheetData>
    <row r="1" spans="1:14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N1" s="62">
        <f ca="1">NOW()</f>
        <v>45278.630218634258</v>
      </c>
    </row>
    <row r="2" spans="1:14" ht="56.2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4" x14ac:dyDescent="0.25">
      <c r="A3" s="93" t="s">
        <v>283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4" s="11" customFormat="1" ht="57.75" customHeight="1" x14ac:dyDescent="0.25">
      <c r="A4" s="7" t="s">
        <v>2</v>
      </c>
      <c r="B4" s="7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8" t="s">
        <v>8</v>
      </c>
      <c r="H4" s="10" t="s">
        <v>9</v>
      </c>
      <c r="I4" s="67" t="s">
        <v>10</v>
      </c>
      <c r="J4" s="65" t="s">
        <v>11</v>
      </c>
      <c r="K4" s="94" t="s">
        <v>12</v>
      </c>
    </row>
    <row r="5" spans="1:14" s="11" customFormat="1" ht="45" x14ac:dyDescent="0.25">
      <c r="A5" s="12" t="s">
        <v>13</v>
      </c>
      <c r="B5" s="5" t="s">
        <v>14</v>
      </c>
      <c r="C5" s="2"/>
      <c r="D5" s="2" t="s">
        <v>15</v>
      </c>
      <c r="E5" s="2"/>
      <c r="F5" s="2" t="s">
        <v>16</v>
      </c>
      <c r="G5" s="2" t="s">
        <v>16</v>
      </c>
      <c r="H5" s="4">
        <v>105000</v>
      </c>
      <c r="I5" s="69">
        <v>44409</v>
      </c>
      <c r="J5" s="70">
        <v>45504</v>
      </c>
      <c r="K5" s="95">
        <v>85000</v>
      </c>
    </row>
    <row r="6" spans="1:14" ht="45" x14ac:dyDescent="0.25">
      <c r="A6" s="12" t="s">
        <v>17</v>
      </c>
      <c r="B6" s="5" t="s">
        <v>14</v>
      </c>
      <c r="C6" s="40" t="s">
        <v>18</v>
      </c>
      <c r="D6" s="2" t="s">
        <v>19</v>
      </c>
      <c r="E6" s="1" t="s">
        <v>20</v>
      </c>
      <c r="F6" s="2" t="s">
        <v>21</v>
      </c>
      <c r="G6" s="3" t="s">
        <v>21</v>
      </c>
      <c r="H6" s="4">
        <v>2500</v>
      </c>
      <c r="I6" s="71">
        <v>44607</v>
      </c>
      <c r="J6" s="72">
        <v>45336</v>
      </c>
      <c r="K6" s="95">
        <v>500</v>
      </c>
      <c r="L6" s="11"/>
    </row>
    <row r="7" spans="1:14" ht="45" x14ac:dyDescent="0.25">
      <c r="A7" s="13" t="s">
        <v>22</v>
      </c>
      <c r="B7" s="5" t="s">
        <v>14</v>
      </c>
      <c r="C7" s="40" t="s">
        <v>18</v>
      </c>
      <c r="D7" s="2" t="s">
        <v>23</v>
      </c>
      <c r="E7" s="1" t="s">
        <v>20</v>
      </c>
      <c r="F7" s="2" t="s">
        <v>24</v>
      </c>
      <c r="G7" s="3" t="s">
        <v>24</v>
      </c>
      <c r="H7" s="4">
        <v>25000</v>
      </c>
      <c r="I7" s="71">
        <v>44594</v>
      </c>
      <c r="J7" s="72">
        <v>45046</v>
      </c>
      <c r="K7" s="95">
        <v>10000</v>
      </c>
      <c r="L7" s="11"/>
    </row>
    <row r="8" spans="1:14" ht="45" x14ac:dyDescent="0.25">
      <c r="A8" s="12" t="s">
        <v>26</v>
      </c>
      <c r="B8" s="5" t="s">
        <v>14</v>
      </c>
      <c r="C8" s="40" t="s">
        <v>18</v>
      </c>
      <c r="D8" s="2" t="s">
        <v>27</v>
      </c>
      <c r="E8" s="1" t="s">
        <v>20</v>
      </c>
      <c r="F8" s="2" t="s">
        <v>28</v>
      </c>
      <c r="G8" s="3" t="s">
        <v>28</v>
      </c>
      <c r="H8" s="4">
        <v>7141.13</v>
      </c>
      <c r="I8" s="71">
        <v>44573</v>
      </c>
      <c r="J8" s="72">
        <v>44937</v>
      </c>
      <c r="K8" s="95">
        <v>7141.13</v>
      </c>
      <c r="L8" s="11"/>
    </row>
    <row r="9" spans="1:14" ht="45" x14ac:dyDescent="0.25">
      <c r="A9" s="12" t="s">
        <v>29</v>
      </c>
      <c r="B9" s="5" t="s">
        <v>14</v>
      </c>
      <c r="C9" s="40" t="s">
        <v>18</v>
      </c>
      <c r="D9" s="2" t="s">
        <v>30</v>
      </c>
      <c r="E9" s="1" t="s">
        <v>20</v>
      </c>
      <c r="F9" s="2" t="s">
        <v>31</v>
      </c>
      <c r="G9" s="3" t="s">
        <v>31</v>
      </c>
      <c r="H9" s="4">
        <f>47000+1880</f>
        <v>48880</v>
      </c>
      <c r="I9" s="71">
        <v>44560</v>
      </c>
      <c r="J9" s="72">
        <v>45291</v>
      </c>
      <c r="K9" s="95">
        <v>47918</v>
      </c>
      <c r="L9" s="39"/>
    </row>
    <row r="10" spans="1:14" ht="45" x14ac:dyDescent="0.25">
      <c r="A10" s="12" t="s">
        <v>32</v>
      </c>
      <c r="B10" s="5" t="s">
        <v>14</v>
      </c>
      <c r="C10" s="40" t="s">
        <v>18</v>
      </c>
      <c r="D10" s="2" t="s">
        <v>33</v>
      </c>
      <c r="E10" s="1" t="s">
        <v>20</v>
      </c>
      <c r="F10" s="2" t="s">
        <v>34</v>
      </c>
      <c r="G10" s="3" t="s">
        <v>34</v>
      </c>
      <c r="H10" s="4">
        <f>36000+7056</f>
        <v>43056</v>
      </c>
      <c r="I10" s="71">
        <v>44573</v>
      </c>
      <c r="J10" s="72">
        <v>45291</v>
      </c>
      <c r="K10" s="95">
        <v>37674</v>
      </c>
    </row>
    <row r="11" spans="1:14" ht="45" x14ac:dyDescent="0.25">
      <c r="A11" s="12" t="s">
        <v>35</v>
      </c>
      <c r="B11" s="5" t="s">
        <v>14</v>
      </c>
      <c r="C11" s="40" t="s">
        <v>18</v>
      </c>
      <c r="D11" s="2" t="s">
        <v>36</v>
      </c>
      <c r="E11" s="1" t="s">
        <v>20</v>
      </c>
      <c r="F11" s="2" t="s">
        <v>37</v>
      </c>
      <c r="G11" s="3" t="s">
        <v>37</v>
      </c>
      <c r="H11" s="4">
        <v>1799.4</v>
      </c>
      <c r="I11" s="71">
        <v>44578</v>
      </c>
      <c r="J11" s="72"/>
      <c r="K11" s="95"/>
    </row>
    <row r="12" spans="1:14" ht="45" x14ac:dyDescent="0.25">
      <c r="A12" s="12" t="s">
        <v>38</v>
      </c>
      <c r="B12" s="5" t="s">
        <v>14</v>
      </c>
      <c r="C12" s="40" t="s">
        <v>18</v>
      </c>
      <c r="D12" s="2" t="s">
        <v>39</v>
      </c>
      <c r="E12" s="1" t="s">
        <v>20</v>
      </c>
      <c r="F12" s="2" t="s">
        <v>40</v>
      </c>
      <c r="G12" s="3" t="s">
        <v>40</v>
      </c>
      <c r="H12" s="4">
        <v>10450</v>
      </c>
      <c r="I12" s="71">
        <v>44594</v>
      </c>
      <c r="J12" s="72">
        <v>45291</v>
      </c>
      <c r="K12" s="95">
        <v>9429</v>
      </c>
      <c r="L12" s="42"/>
      <c r="M12" s="42"/>
    </row>
    <row r="13" spans="1:14" ht="45" x14ac:dyDescent="0.25">
      <c r="A13" s="43" t="s">
        <v>41</v>
      </c>
      <c r="B13" s="5" t="s">
        <v>14</v>
      </c>
      <c r="C13" s="40" t="s">
        <v>18</v>
      </c>
      <c r="D13" s="2" t="s">
        <v>42</v>
      </c>
      <c r="E13" s="1" t="s">
        <v>20</v>
      </c>
      <c r="F13" s="2" t="s">
        <v>43</v>
      </c>
      <c r="G13" s="3" t="s">
        <v>43</v>
      </c>
      <c r="H13" s="4">
        <v>480</v>
      </c>
      <c r="I13" s="71">
        <v>44601</v>
      </c>
      <c r="J13" s="72"/>
      <c r="K13" s="95"/>
    </row>
    <row r="14" spans="1:14" ht="45" x14ac:dyDescent="0.25">
      <c r="A14" s="43" t="s">
        <v>44</v>
      </c>
      <c r="B14" s="5" t="s">
        <v>14</v>
      </c>
      <c r="C14" s="40" t="s">
        <v>18</v>
      </c>
      <c r="D14" s="2" t="s">
        <v>45</v>
      </c>
      <c r="E14" s="1" t="s">
        <v>20</v>
      </c>
      <c r="F14" s="2" t="s">
        <v>46</v>
      </c>
      <c r="G14" s="3" t="s">
        <v>46</v>
      </c>
      <c r="H14" s="4">
        <v>3900</v>
      </c>
      <c r="I14" s="71">
        <v>44616</v>
      </c>
      <c r="J14" s="72">
        <v>45348</v>
      </c>
      <c r="K14" s="95">
        <f>245.59+401.28</f>
        <v>646.87</v>
      </c>
    </row>
    <row r="15" spans="1:14" ht="45" x14ac:dyDescent="0.25">
      <c r="A15" s="43" t="s">
        <v>47</v>
      </c>
      <c r="B15" s="5" t="s">
        <v>14</v>
      </c>
      <c r="C15" s="40" t="s">
        <v>18</v>
      </c>
      <c r="D15" s="2" t="s">
        <v>48</v>
      </c>
      <c r="E15" s="1" t="s">
        <v>20</v>
      </c>
      <c r="F15" s="2" t="s">
        <v>49</v>
      </c>
      <c r="G15" s="3" t="s">
        <v>49</v>
      </c>
      <c r="H15" s="4">
        <v>111000</v>
      </c>
      <c r="I15" s="71">
        <v>44623</v>
      </c>
      <c r="J15" s="72">
        <v>45291</v>
      </c>
      <c r="K15" s="95">
        <f>110999.92-9249.99</f>
        <v>101749.93</v>
      </c>
      <c r="N15" s="44"/>
    </row>
    <row r="16" spans="1:14" ht="45" x14ac:dyDescent="0.25">
      <c r="A16" s="43" t="s">
        <v>50</v>
      </c>
      <c r="B16" s="5" t="s">
        <v>14</v>
      </c>
      <c r="C16" s="40" t="s">
        <v>18</v>
      </c>
      <c r="D16" s="2" t="s">
        <v>51</v>
      </c>
      <c r="E16" s="1" t="s">
        <v>20</v>
      </c>
      <c r="F16" s="2" t="s">
        <v>52</v>
      </c>
      <c r="G16" s="3" t="s">
        <v>52</v>
      </c>
      <c r="H16" s="4">
        <v>27702</v>
      </c>
      <c r="I16" s="71">
        <v>44616</v>
      </c>
      <c r="J16" s="72">
        <v>45291</v>
      </c>
      <c r="K16" s="95">
        <v>27702</v>
      </c>
    </row>
    <row r="17" spans="1:12" ht="45" x14ac:dyDescent="0.25">
      <c r="A17" s="15" t="s">
        <v>53</v>
      </c>
      <c r="B17" s="5" t="s">
        <v>14</v>
      </c>
      <c r="C17" s="40" t="s">
        <v>18</v>
      </c>
      <c r="D17" s="2" t="s">
        <v>54</v>
      </c>
      <c r="E17" s="1" t="s">
        <v>20</v>
      </c>
      <c r="F17" s="2" t="s">
        <v>55</v>
      </c>
      <c r="G17" s="3" t="s">
        <v>55</v>
      </c>
      <c r="H17" s="4">
        <v>2300</v>
      </c>
      <c r="I17" s="71">
        <v>44628</v>
      </c>
      <c r="J17" s="72">
        <v>45291</v>
      </c>
      <c r="K17" s="95">
        <v>2300</v>
      </c>
    </row>
    <row r="18" spans="1:12" ht="45" x14ac:dyDescent="0.25">
      <c r="A18" s="43" t="s">
        <v>56</v>
      </c>
      <c r="B18" s="5" t="s">
        <v>14</v>
      </c>
      <c r="C18" s="40" t="s">
        <v>18</v>
      </c>
      <c r="D18" s="2" t="s">
        <v>57</v>
      </c>
      <c r="E18" s="1" t="s">
        <v>20</v>
      </c>
      <c r="F18" s="2" t="s">
        <v>58</v>
      </c>
      <c r="G18" s="3" t="s">
        <v>58</v>
      </c>
      <c r="H18" s="4">
        <v>7000</v>
      </c>
      <c r="I18" s="71">
        <v>44628</v>
      </c>
      <c r="J18" s="72"/>
      <c r="K18" s="95"/>
    </row>
    <row r="19" spans="1:12" ht="66" customHeight="1" x14ac:dyDescent="0.25">
      <c r="A19" s="43" t="s">
        <v>59</v>
      </c>
      <c r="B19" s="5" t="s">
        <v>14</v>
      </c>
      <c r="C19" s="40" t="s">
        <v>18</v>
      </c>
      <c r="D19" s="2" t="s">
        <v>60</v>
      </c>
      <c r="E19" s="1" t="s">
        <v>61</v>
      </c>
      <c r="F19" s="2" t="s">
        <v>62</v>
      </c>
      <c r="G19" s="3" t="s">
        <v>62</v>
      </c>
      <c r="H19" s="4">
        <v>2181.08</v>
      </c>
      <c r="I19" s="71">
        <v>44645</v>
      </c>
      <c r="J19" s="72">
        <v>45009</v>
      </c>
      <c r="K19" s="95">
        <v>2181.08</v>
      </c>
    </row>
    <row r="20" spans="1:12" ht="45" x14ac:dyDescent="0.25">
      <c r="A20" s="43" t="s">
        <v>63</v>
      </c>
      <c r="B20" s="5" t="s">
        <v>14</v>
      </c>
      <c r="C20" s="40" t="s">
        <v>18</v>
      </c>
      <c r="D20" s="2" t="s">
        <v>64</v>
      </c>
      <c r="E20" s="1" t="s">
        <v>20</v>
      </c>
      <c r="F20" s="2" t="s">
        <v>65</v>
      </c>
      <c r="G20" s="3" t="s">
        <v>65</v>
      </c>
      <c r="H20" s="4">
        <v>2880</v>
      </c>
      <c r="I20" s="71">
        <v>44641</v>
      </c>
      <c r="J20" s="72">
        <v>45005</v>
      </c>
      <c r="K20" s="95">
        <v>2877.6</v>
      </c>
    </row>
    <row r="21" spans="1:12" ht="45" x14ac:dyDescent="0.25">
      <c r="A21" s="43" t="s">
        <v>66</v>
      </c>
      <c r="B21" s="5" t="s">
        <v>14</v>
      </c>
      <c r="C21" s="40" t="s">
        <v>18</v>
      </c>
      <c r="D21" s="2" t="s">
        <v>67</v>
      </c>
      <c r="E21" s="1" t="s">
        <v>20</v>
      </c>
      <c r="F21" s="2" t="s">
        <v>68</v>
      </c>
      <c r="G21" s="3" t="s">
        <v>68</v>
      </c>
      <c r="H21" s="4">
        <f>2145+16970</f>
        <v>19115</v>
      </c>
      <c r="I21" s="71">
        <v>44670</v>
      </c>
      <c r="J21" s="72">
        <v>45034</v>
      </c>
      <c r="K21" s="95">
        <v>19115</v>
      </c>
    </row>
    <row r="22" spans="1:12" ht="45" x14ac:dyDescent="0.25">
      <c r="A22" s="40" t="s">
        <v>69</v>
      </c>
      <c r="B22" s="5" t="s">
        <v>14</v>
      </c>
      <c r="C22" s="40" t="s">
        <v>18</v>
      </c>
      <c r="D22" s="2" t="s">
        <v>70</v>
      </c>
      <c r="E22" s="1" t="s">
        <v>20</v>
      </c>
      <c r="F22" s="2" t="s">
        <v>71</v>
      </c>
      <c r="G22" s="3" t="s">
        <v>71</v>
      </c>
      <c r="H22" s="4">
        <v>772</v>
      </c>
      <c r="I22" s="71">
        <v>44692</v>
      </c>
      <c r="J22" s="72">
        <v>45057</v>
      </c>
      <c r="K22" s="95">
        <v>772</v>
      </c>
    </row>
    <row r="23" spans="1:12" ht="62.25" customHeight="1" thickBot="1" x14ac:dyDescent="0.3">
      <c r="A23" s="40" t="s">
        <v>72</v>
      </c>
      <c r="B23" s="5" t="s">
        <v>14</v>
      </c>
      <c r="C23" s="40" t="s">
        <v>18</v>
      </c>
      <c r="D23" s="2" t="s">
        <v>73</v>
      </c>
      <c r="E23" s="1" t="s">
        <v>61</v>
      </c>
      <c r="F23" s="2" t="s">
        <v>74</v>
      </c>
      <c r="G23" s="3" t="s">
        <v>74</v>
      </c>
      <c r="H23" s="4">
        <v>2697.18</v>
      </c>
      <c r="I23" s="71">
        <v>44692</v>
      </c>
      <c r="J23" s="72">
        <v>45056</v>
      </c>
      <c r="K23" s="95">
        <v>2688.18</v>
      </c>
    </row>
    <row r="24" spans="1:12" ht="62.25" customHeight="1" thickBot="1" x14ac:dyDescent="0.3">
      <c r="A24" s="40" t="s">
        <v>75</v>
      </c>
      <c r="B24" s="5" t="s">
        <v>14</v>
      </c>
      <c r="C24" s="40"/>
      <c r="D24" s="2" t="s">
        <v>76</v>
      </c>
      <c r="E24" s="63" t="s">
        <v>76</v>
      </c>
      <c r="F24" s="2" t="s">
        <v>77</v>
      </c>
      <c r="G24" s="2" t="s">
        <v>77</v>
      </c>
      <c r="H24" s="4">
        <v>26100</v>
      </c>
      <c r="I24" s="71">
        <v>44777</v>
      </c>
      <c r="J24" s="72">
        <v>45291</v>
      </c>
      <c r="K24" s="95">
        <v>2070.06</v>
      </c>
    </row>
    <row r="25" spans="1:12" ht="45" x14ac:dyDescent="0.25">
      <c r="A25" s="40" t="s">
        <v>78</v>
      </c>
      <c r="B25" s="5" t="s">
        <v>14</v>
      </c>
      <c r="C25" s="40" t="s">
        <v>18</v>
      </c>
      <c r="D25" s="2" t="s">
        <v>79</v>
      </c>
      <c r="E25" s="1" t="s">
        <v>20</v>
      </c>
      <c r="F25" s="2" t="s">
        <v>80</v>
      </c>
      <c r="G25" s="3" t="s">
        <v>80</v>
      </c>
      <c r="H25" s="4">
        <v>36000</v>
      </c>
      <c r="I25" s="71">
        <v>44699</v>
      </c>
      <c r="J25" s="72">
        <v>45429</v>
      </c>
      <c r="K25" s="95">
        <v>13557.4</v>
      </c>
    </row>
    <row r="26" spans="1:12" ht="30.75" customHeight="1" x14ac:dyDescent="0.25">
      <c r="A26" s="40" t="s">
        <v>81</v>
      </c>
      <c r="B26" s="5" t="s">
        <v>14</v>
      </c>
      <c r="C26" s="40"/>
      <c r="D26" s="45" t="s">
        <v>82</v>
      </c>
      <c r="E26" s="1"/>
      <c r="F26" s="46" t="s">
        <v>83</v>
      </c>
      <c r="G26" s="46" t="s">
        <v>83</v>
      </c>
      <c r="H26" s="4">
        <v>10122</v>
      </c>
      <c r="I26" s="71">
        <v>44572</v>
      </c>
      <c r="J26" s="72">
        <v>44936</v>
      </c>
      <c r="K26" s="95">
        <v>10122</v>
      </c>
    </row>
    <row r="27" spans="1:12" ht="30.75" customHeight="1" x14ac:dyDescent="0.25">
      <c r="A27" s="40" t="s">
        <v>84</v>
      </c>
      <c r="B27" s="5" t="s">
        <v>14</v>
      </c>
      <c r="C27" s="40"/>
      <c r="D27" s="45" t="s">
        <v>85</v>
      </c>
      <c r="E27" s="1"/>
      <c r="F27" s="46" t="s">
        <v>37</v>
      </c>
      <c r="G27" s="46" t="s">
        <v>37</v>
      </c>
      <c r="H27" s="4">
        <v>1799.4</v>
      </c>
      <c r="I27" s="71">
        <v>44578</v>
      </c>
      <c r="J27" s="72">
        <v>44942</v>
      </c>
      <c r="K27" s="95">
        <v>1799.4</v>
      </c>
    </row>
    <row r="28" spans="1:12" ht="30.75" customHeight="1" x14ac:dyDescent="0.25">
      <c r="A28" s="40" t="s">
        <v>86</v>
      </c>
      <c r="B28" s="5" t="s">
        <v>14</v>
      </c>
      <c r="C28" s="40"/>
      <c r="D28" s="45" t="s">
        <v>87</v>
      </c>
      <c r="E28" s="1"/>
      <c r="F28" s="46" t="s">
        <v>88</v>
      </c>
      <c r="G28" s="46" t="s">
        <v>88</v>
      </c>
      <c r="H28" s="4">
        <v>1640</v>
      </c>
      <c r="I28" s="71">
        <v>44743</v>
      </c>
      <c r="J28" s="72">
        <v>45107</v>
      </c>
      <c r="K28" s="95">
        <v>1640</v>
      </c>
    </row>
    <row r="29" spans="1:12" ht="30.75" customHeight="1" x14ac:dyDescent="0.25">
      <c r="A29" s="40" t="s">
        <v>89</v>
      </c>
      <c r="B29" s="5" t="s">
        <v>14</v>
      </c>
      <c r="C29" s="40"/>
      <c r="D29" s="45" t="s">
        <v>90</v>
      </c>
      <c r="E29" s="1"/>
      <c r="F29" s="46" t="s">
        <v>91</v>
      </c>
      <c r="G29" s="46" t="s">
        <v>91</v>
      </c>
      <c r="H29" s="4">
        <v>16200</v>
      </c>
      <c r="I29" s="71">
        <v>44771</v>
      </c>
      <c r="J29" s="72">
        <v>45135</v>
      </c>
      <c r="K29" s="95">
        <v>16200</v>
      </c>
    </row>
    <row r="30" spans="1:12" ht="30.75" customHeight="1" x14ac:dyDescent="0.25">
      <c r="A30" s="40" t="s">
        <v>92</v>
      </c>
      <c r="B30" s="5" t="s">
        <v>14</v>
      </c>
      <c r="C30" s="40"/>
      <c r="D30" s="45" t="s">
        <v>93</v>
      </c>
      <c r="E30" s="1"/>
      <c r="F30" s="46" t="s">
        <v>94</v>
      </c>
      <c r="G30" s="46" t="s">
        <v>94</v>
      </c>
      <c r="H30" s="4">
        <v>12742.8</v>
      </c>
      <c r="I30" s="71">
        <v>44805</v>
      </c>
      <c r="J30" s="72">
        <v>45291</v>
      </c>
      <c r="K30" s="95">
        <f>2484.84*4</f>
        <v>9939.36</v>
      </c>
      <c r="L30" s="42"/>
    </row>
    <row r="31" spans="1:12" ht="30.75" customHeight="1" x14ac:dyDescent="0.25">
      <c r="A31" s="40" t="s">
        <v>95</v>
      </c>
      <c r="B31" s="5" t="s">
        <v>14</v>
      </c>
      <c r="C31" s="40"/>
      <c r="D31" s="45" t="s">
        <v>96</v>
      </c>
      <c r="E31" s="1"/>
      <c r="F31" s="46" t="s">
        <v>97</v>
      </c>
      <c r="G31" s="46" t="s">
        <v>97</v>
      </c>
      <c r="H31" s="4">
        <v>1599</v>
      </c>
      <c r="I31" s="71">
        <v>44794</v>
      </c>
      <c r="J31" s="72">
        <v>45158</v>
      </c>
      <c r="K31" s="95">
        <v>1599</v>
      </c>
    </row>
    <row r="32" spans="1:12" ht="27" customHeight="1" x14ac:dyDescent="0.25">
      <c r="A32" s="40" t="s">
        <v>98</v>
      </c>
      <c r="B32" s="40" t="s">
        <v>14</v>
      </c>
      <c r="C32" s="40"/>
      <c r="D32" s="40" t="s">
        <v>99</v>
      </c>
      <c r="E32" s="40"/>
      <c r="F32" s="40" t="s">
        <v>100</v>
      </c>
      <c r="G32" s="40" t="s">
        <v>100</v>
      </c>
      <c r="H32" s="6">
        <v>13000</v>
      </c>
      <c r="I32" s="73">
        <v>44914</v>
      </c>
      <c r="J32" s="74">
        <v>45644</v>
      </c>
      <c r="K32" s="95">
        <v>4645.99</v>
      </c>
      <c r="L32" s="47"/>
    </row>
    <row r="33" spans="1:12" ht="30" x14ac:dyDescent="0.25">
      <c r="A33" s="48" t="s">
        <v>101</v>
      </c>
      <c r="B33" s="40" t="s">
        <v>14</v>
      </c>
      <c r="C33" s="40"/>
      <c r="D33" s="40" t="s">
        <v>102</v>
      </c>
      <c r="E33" s="40"/>
      <c r="F33" s="40" t="s">
        <v>103</v>
      </c>
      <c r="G33" s="40" t="s">
        <v>103</v>
      </c>
      <c r="H33" s="6">
        <v>19747.2</v>
      </c>
      <c r="I33" s="73">
        <v>44927</v>
      </c>
      <c r="J33" s="74">
        <v>45291</v>
      </c>
      <c r="K33" s="97">
        <v>19747.2</v>
      </c>
    </row>
    <row r="34" spans="1:12" ht="30" x14ac:dyDescent="0.25">
      <c r="A34" s="40" t="s">
        <v>104</v>
      </c>
      <c r="B34" s="40" t="s">
        <v>14</v>
      </c>
      <c r="C34" s="40"/>
      <c r="D34" s="40" t="s">
        <v>105</v>
      </c>
      <c r="E34" s="40"/>
      <c r="F34" s="40" t="s">
        <v>103</v>
      </c>
      <c r="G34" s="40" t="s">
        <v>103</v>
      </c>
      <c r="H34" s="6">
        <v>2618</v>
      </c>
      <c r="I34" s="73">
        <v>44927</v>
      </c>
      <c r="J34" s="74">
        <v>45291</v>
      </c>
      <c r="K34" s="97">
        <v>3028.55</v>
      </c>
    </row>
    <row r="35" spans="1:12" ht="30" x14ac:dyDescent="0.25">
      <c r="A35" s="40" t="s">
        <v>106</v>
      </c>
      <c r="B35" s="40" t="s">
        <v>14</v>
      </c>
      <c r="C35" s="40"/>
      <c r="D35" s="40" t="s">
        <v>107</v>
      </c>
      <c r="E35" s="40"/>
      <c r="F35" s="40" t="s">
        <v>103</v>
      </c>
      <c r="G35" s="40" t="s">
        <v>103</v>
      </c>
      <c r="H35" s="6">
        <v>1532.5</v>
      </c>
      <c r="I35" s="73">
        <v>44927</v>
      </c>
      <c r="J35" s="74">
        <v>45291</v>
      </c>
      <c r="K35" s="97"/>
    </row>
    <row r="36" spans="1:12" ht="33.75" customHeight="1" x14ac:dyDescent="0.25">
      <c r="A36" s="40" t="s">
        <v>108</v>
      </c>
      <c r="B36" s="40" t="s">
        <v>14</v>
      </c>
      <c r="C36" s="40"/>
      <c r="D36" s="40" t="s">
        <v>109</v>
      </c>
      <c r="E36" s="40"/>
      <c r="F36" s="40" t="s">
        <v>110</v>
      </c>
      <c r="G36" s="40" t="s">
        <v>110</v>
      </c>
      <c r="H36" s="6">
        <v>10628.1</v>
      </c>
      <c r="I36" s="73">
        <v>44936</v>
      </c>
      <c r="J36" s="74">
        <v>45301</v>
      </c>
      <c r="K36" s="97">
        <v>10628.1</v>
      </c>
    </row>
    <row r="37" spans="1:12" ht="30" x14ac:dyDescent="0.25">
      <c r="A37" s="40" t="s">
        <v>111</v>
      </c>
      <c r="B37" s="40" t="s">
        <v>14</v>
      </c>
      <c r="C37" s="40"/>
      <c r="D37" s="40" t="s">
        <v>112</v>
      </c>
      <c r="E37" s="40"/>
      <c r="F37" s="40" t="s">
        <v>113</v>
      </c>
      <c r="G37" s="40" t="s">
        <v>113</v>
      </c>
      <c r="H37" s="6">
        <v>4268.3999999999996</v>
      </c>
      <c r="I37" s="73">
        <v>44927</v>
      </c>
      <c r="J37" s="74">
        <v>45291</v>
      </c>
      <c r="K37" s="97">
        <v>3912.7</v>
      </c>
    </row>
    <row r="38" spans="1:12" ht="30" x14ac:dyDescent="0.25">
      <c r="A38" s="40" t="s">
        <v>114</v>
      </c>
      <c r="B38" s="40" t="s">
        <v>14</v>
      </c>
      <c r="C38" s="40"/>
      <c r="D38" s="40" t="s">
        <v>115</v>
      </c>
      <c r="E38" s="40"/>
      <c r="F38" s="40" t="s">
        <v>116</v>
      </c>
      <c r="G38" s="40" t="s">
        <v>116</v>
      </c>
      <c r="H38" s="6">
        <v>2000</v>
      </c>
      <c r="I38" s="73">
        <v>44927</v>
      </c>
      <c r="J38" s="74">
        <v>45291</v>
      </c>
      <c r="K38" s="95">
        <v>0</v>
      </c>
    </row>
    <row r="39" spans="1:12" x14ac:dyDescent="0.25">
      <c r="A39" s="40" t="s">
        <v>117</v>
      </c>
      <c r="B39" s="40" t="s">
        <v>14</v>
      </c>
      <c r="C39" s="40"/>
      <c r="D39" s="40" t="s">
        <v>118</v>
      </c>
      <c r="E39" s="40"/>
      <c r="F39" s="40" t="s">
        <v>28</v>
      </c>
      <c r="G39" s="40" t="s">
        <v>28</v>
      </c>
      <c r="H39" s="6">
        <f>7141.13+578.43</f>
        <v>7719.56</v>
      </c>
      <c r="I39" s="73">
        <v>44927</v>
      </c>
      <c r="J39" s="74">
        <v>45291</v>
      </c>
      <c r="K39" s="97">
        <v>8319.4599999999991</v>
      </c>
    </row>
    <row r="40" spans="1:12" ht="30" x14ac:dyDescent="0.25">
      <c r="A40" s="40" t="s">
        <v>119</v>
      </c>
      <c r="B40" s="40" t="s">
        <v>14</v>
      </c>
      <c r="C40" s="40"/>
      <c r="D40" s="40" t="s">
        <v>120</v>
      </c>
      <c r="E40" s="40"/>
      <c r="F40" s="40" t="s">
        <v>121</v>
      </c>
      <c r="G40" s="40" t="s">
        <v>121</v>
      </c>
      <c r="H40" s="6">
        <v>3500</v>
      </c>
      <c r="I40" s="73">
        <v>44927</v>
      </c>
      <c r="J40" s="74">
        <v>45291</v>
      </c>
      <c r="K40" s="97">
        <f>853.47+744.33+512.04</f>
        <v>2109.84</v>
      </c>
    </row>
    <row r="41" spans="1:12" ht="22.5" customHeight="1" x14ac:dyDescent="0.25">
      <c r="A41" s="40" t="s">
        <v>122</v>
      </c>
      <c r="B41" s="40" t="s">
        <v>14</v>
      </c>
      <c r="C41" s="40"/>
      <c r="D41" s="40" t="s">
        <v>123</v>
      </c>
      <c r="E41" s="40"/>
      <c r="F41" s="40" t="s">
        <v>25</v>
      </c>
      <c r="G41" s="40" t="s">
        <v>25</v>
      </c>
      <c r="H41" s="6">
        <v>9360</v>
      </c>
      <c r="I41" s="73">
        <v>44927</v>
      </c>
      <c r="J41" s="74">
        <v>45291</v>
      </c>
      <c r="K41" s="97">
        <f>2340*3</f>
        <v>7020</v>
      </c>
      <c r="L41" s="42"/>
    </row>
    <row r="42" spans="1:12" ht="22.5" customHeight="1" x14ac:dyDescent="0.25">
      <c r="A42" s="40" t="s">
        <v>124</v>
      </c>
      <c r="B42" s="40" t="s">
        <v>14</v>
      </c>
      <c r="C42" s="40"/>
      <c r="D42" s="40" t="s">
        <v>125</v>
      </c>
      <c r="E42" s="40"/>
      <c r="F42" s="40" t="s">
        <v>126</v>
      </c>
      <c r="G42" s="40" t="s">
        <v>126</v>
      </c>
      <c r="H42" s="6">
        <v>4992</v>
      </c>
      <c r="I42" s="73">
        <v>44944</v>
      </c>
      <c r="J42" s="74">
        <v>45107</v>
      </c>
      <c r="K42" s="97">
        <v>4990.3999999999996</v>
      </c>
    </row>
    <row r="43" spans="1:12" ht="22.5" customHeight="1" x14ac:dyDescent="0.25">
      <c r="A43" s="40" t="s">
        <v>127</v>
      </c>
      <c r="B43" s="40" t="s">
        <v>14</v>
      </c>
      <c r="C43" s="40"/>
      <c r="D43" s="40" t="s">
        <v>128</v>
      </c>
      <c r="E43" s="40"/>
      <c r="F43" s="40" t="s">
        <v>129</v>
      </c>
      <c r="G43" s="40" t="s">
        <v>129</v>
      </c>
      <c r="H43" s="6">
        <v>2800</v>
      </c>
      <c r="I43" s="73">
        <v>44985</v>
      </c>
      <c r="J43" s="74">
        <v>46080</v>
      </c>
      <c r="K43" s="97">
        <v>1400</v>
      </c>
    </row>
    <row r="44" spans="1:12" ht="22.5" customHeight="1" x14ac:dyDescent="0.25">
      <c r="A44" s="40" t="s">
        <v>130</v>
      </c>
      <c r="B44" s="40" t="s">
        <v>14</v>
      </c>
      <c r="C44" s="40"/>
      <c r="D44" s="40" t="s">
        <v>131</v>
      </c>
      <c r="E44" s="40"/>
      <c r="F44" s="40" t="s">
        <v>132</v>
      </c>
      <c r="G44" s="40" t="s">
        <v>132</v>
      </c>
      <c r="H44" s="6">
        <v>772</v>
      </c>
      <c r="I44" s="73">
        <v>45087</v>
      </c>
      <c r="J44" s="74">
        <v>45453</v>
      </c>
      <c r="K44" s="97">
        <v>772</v>
      </c>
    </row>
    <row r="45" spans="1:12" ht="22.5" customHeight="1" x14ac:dyDescent="0.25">
      <c r="A45" s="40" t="s">
        <v>133</v>
      </c>
      <c r="B45" s="40" t="s">
        <v>14</v>
      </c>
      <c r="C45" s="40"/>
      <c r="D45" s="40" t="s">
        <v>134</v>
      </c>
      <c r="E45" s="40"/>
      <c r="F45" s="40" t="s">
        <v>135</v>
      </c>
      <c r="G45" s="40" t="s">
        <v>135</v>
      </c>
      <c r="H45" s="6">
        <v>2676.78</v>
      </c>
      <c r="I45" s="73">
        <v>45011</v>
      </c>
      <c r="J45" s="74">
        <v>45376</v>
      </c>
      <c r="K45" s="97">
        <v>2676.78</v>
      </c>
    </row>
    <row r="46" spans="1:12" ht="30" x14ac:dyDescent="0.25">
      <c r="A46" s="40" t="s">
        <v>136</v>
      </c>
      <c r="B46" s="40" t="s">
        <v>14</v>
      </c>
      <c r="C46" s="40"/>
      <c r="D46" s="40" t="s">
        <v>137</v>
      </c>
      <c r="E46" s="40"/>
      <c r="F46" s="40" t="s">
        <v>138</v>
      </c>
      <c r="G46" s="40" t="s">
        <v>138</v>
      </c>
      <c r="H46" s="6">
        <v>25815</v>
      </c>
      <c r="I46" s="73">
        <v>45008</v>
      </c>
      <c r="J46" s="74">
        <v>45373</v>
      </c>
      <c r="K46" s="98">
        <f>10190+7800</f>
        <v>17990</v>
      </c>
    </row>
    <row r="47" spans="1:12" ht="30" x14ac:dyDescent="0.25">
      <c r="A47" s="40" t="s">
        <v>139</v>
      </c>
      <c r="B47" s="40" t="s">
        <v>14</v>
      </c>
      <c r="C47" s="40"/>
      <c r="D47" s="40" t="s">
        <v>140</v>
      </c>
      <c r="E47" s="40"/>
      <c r="F47" s="40" t="s">
        <v>141</v>
      </c>
      <c r="G47" s="40" t="s">
        <v>141</v>
      </c>
      <c r="H47" s="6">
        <v>7920</v>
      </c>
      <c r="I47" s="73">
        <v>44992</v>
      </c>
      <c r="J47" s="74">
        <v>45657</v>
      </c>
      <c r="K47" s="98">
        <v>4302</v>
      </c>
    </row>
    <row r="48" spans="1:12" ht="30" x14ac:dyDescent="0.25">
      <c r="A48" s="40" t="s">
        <v>142</v>
      </c>
      <c r="B48" s="40" t="s">
        <v>14</v>
      </c>
      <c r="C48" s="40"/>
      <c r="D48" s="40" t="s">
        <v>143</v>
      </c>
      <c r="E48" s="40"/>
      <c r="F48" s="40" t="s">
        <v>144</v>
      </c>
      <c r="G48" s="40" t="s">
        <v>144</v>
      </c>
      <c r="H48" s="6">
        <v>30640</v>
      </c>
      <c r="I48" s="73">
        <v>44986</v>
      </c>
      <c r="J48" s="74">
        <v>45145</v>
      </c>
      <c r="K48" s="95">
        <v>18384</v>
      </c>
    </row>
    <row r="49" spans="1:25" ht="30" x14ac:dyDescent="0.25">
      <c r="A49" s="40" t="s">
        <v>145</v>
      </c>
      <c r="B49" s="40" t="s">
        <v>14</v>
      </c>
      <c r="C49" s="40"/>
      <c r="D49" s="40" t="s">
        <v>146</v>
      </c>
      <c r="E49" s="40"/>
      <c r="F49" s="40" t="s">
        <v>49</v>
      </c>
      <c r="G49" s="40" t="s">
        <v>49</v>
      </c>
      <c r="H49" s="6">
        <v>3257.87</v>
      </c>
      <c r="I49" s="73">
        <v>44993</v>
      </c>
      <c r="J49" s="74">
        <v>45024</v>
      </c>
      <c r="K49" s="98">
        <f>+H49</f>
        <v>3257.87</v>
      </c>
    </row>
    <row r="50" spans="1:25" ht="34.5" customHeight="1" x14ac:dyDescent="0.25">
      <c r="A50" s="40" t="s">
        <v>147</v>
      </c>
      <c r="B50" s="40" t="s">
        <v>14</v>
      </c>
      <c r="C50" s="40"/>
      <c r="D50" s="40" t="s">
        <v>148</v>
      </c>
      <c r="E50" s="40"/>
      <c r="F50" s="40" t="s">
        <v>149</v>
      </c>
      <c r="G50" s="40" t="s">
        <v>149</v>
      </c>
      <c r="H50" s="6">
        <v>4550</v>
      </c>
      <c r="I50" s="73">
        <v>45017</v>
      </c>
      <c r="J50" s="74">
        <v>45291</v>
      </c>
      <c r="K50" s="97">
        <f>1516.67*3</f>
        <v>4550.01</v>
      </c>
    </row>
    <row r="51" spans="1:25" ht="34.5" customHeight="1" x14ac:dyDescent="0.25">
      <c r="A51" s="40" t="s">
        <v>150</v>
      </c>
      <c r="B51" s="40" t="s">
        <v>14</v>
      </c>
      <c r="C51" s="45"/>
      <c r="D51" s="40" t="s">
        <v>151</v>
      </c>
      <c r="E51" s="45"/>
      <c r="F51" s="45" t="s">
        <v>152</v>
      </c>
      <c r="G51" s="46" t="s">
        <v>152</v>
      </c>
      <c r="H51" s="6">
        <v>1215</v>
      </c>
      <c r="I51" s="73">
        <v>45047</v>
      </c>
      <c r="J51" s="74">
        <v>45077</v>
      </c>
      <c r="K51" s="96">
        <v>1238.83</v>
      </c>
    </row>
    <row r="52" spans="1:25" ht="34.5" customHeight="1" x14ac:dyDescent="0.25">
      <c r="A52" s="40" t="s">
        <v>153</v>
      </c>
      <c r="B52" s="40" t="s">
        <v>14</v>
      </c>
      <c r="C52" s="45"/>
      <c r="D52" s="40" t="s">
        <v>154</v>
      </c>
      <c r="E52" s="45"/>
      <c r="F52" s="45" t="s">
        <v>155</v>
      </c>
      <c r="G52" s="46" t="s">
        <v>155</v>
      </c>
      <c r="H52" s="6">
        <v>1732.5</v>
      </c>
      <c r="I52" s="73">
        <v>45023</v>
      </c>
      <c r="J52" s="74">
        <v>45030</v>
      </c>
      <c r="K52" s="98">
        <v>1732.5</v>
      </c>
    </row>
    <row r="53" spans="1:25" ht="34.5" customHeight="1" x14ac:dyDescent="0.25">
      <c r="A53" s="40" t="s">
        <v>156</v>
      </c>
      <c r="B53" s="40" t="s">
        <v>14</v>
      </c>
      <c r="C53" s="45"/>
      <c r="D53" s="40" t="s">
        <v>157</v>
      </c>
      <c r="E53" s="45"/>
      <c r="F53" s="45" t="s">
        <v>158</v>
      </c>
      <c r="G53" s="46" t="s">
        <v>158</v>
      </c>
      <c r="H53" s="6">
        <v>4900</v>
      </c>
      <c r="I53" s="75">
        <v>45068</v>
      </c>
      <c r="J53" s="76">
        <v>45099</v>
      </c>
      <c r="K53" s="95">
        <v>4900</v>
      </c>
    </row>
    <row r="54" spans="1:25" ht="34.5" customHeight="1" x14ac:dyDescent="0.25">
      <c r="A54" s="40" t="s">
        <v>159</v>
      </c>
      <c r="B54" s="40" t="s">
        <v>14</v>
      </c>
      <c r="C54" s="45"/>
      <c r="D54" s="40" t="s">
        <v>160</v>
      </c>
      <c r="E54" s="45"/>
      <c r="F54" s="45" t="s">
        <v>161</v>
      </c>
      <c r="G54" s="46" t="s">
        <v>161</v>
      </c>
      <c r="H54" s="6">
        <v>1415.86</v>
      </c>
      <c r="I54" s="75">
        <v>45023</v>
      </c>
      <c r="J54" s="76">
        <v>45030</v>
      </c>
      <c r="K54" s="98">
        <v>1415.86</v>
      </c>
    </row>
    <row r="55" spans="1:25" ht="34.5" customHeight="1" x14ac:dyDescent="0.25">
      <c r="A55" s="40" t="s">
        <v>162</v>
      </c>
      <c r="B55" s="40" t="s">
        <v>14</v>
      </c>
      <c r="C55" s="45"/>
      <c r="D55" s="40" t="s">
        <v>163</v>
      </c>
      <c r="E55" s="45"/>
      <c r="F55" s="45" t="s">
        <v>164</v>
      </c>
      <c r="G55" s="46" t="s">
        <v>164</v>
      </c>
      <c r="H55" s="6">
        <v>2350</v>
      </c>
      <c r="I55" s="75">
        <v>45023</v>
      </c>
      <c r="J55" s="76">
        <v>45030</v>
      </c>
      <c r="K55" s="98">
        <v>2350</v>
      </c>
    </row>
    <row r="56" spans="1:25" ht="34.5" customHeight="1" x14ac:dyDescent="0.25">
      <c r="A56" s="40" t="s">
        <v>165</v>
      </c>
      <c r="B56" s="40" t="s">
        <v>14</v>
      </c>
      <c r="C56" s="45"/>
      <c r="D56" s="40" t="s">
        <v>166</v>
      </c>
      <c r="E56" s="45"/>
      <c r="F56" s="45" t="s">
        <v>167</v>
      </c>
      <c r="G56" s="46" t="s">
        <v>167</v>
      </c>
      <c r="H56" s="6">
        <v>2200</v>
      </c>
      <c r="I56" s="75">
        <v>45033</v>
      </c>
      <c r="J56" s="76">
        <v>45033</v>
      </c>
      <c r="K56" s="98">
        <v>2200</v>
      </c>
    </row>
    <row r="57" spans="1:25" ht="30" x14ac:dyDescent="0.25">
      <c r="A57" s="40" t="s">
        <v>168</v>
      </c>
      <c r="B57" s="40" t="s">
        <v>14</v>
      </c>
      <c r="C57" s="45"/>
      <c r="D57" s="40" t="s">
        <v>169</v>
      </c>
      <c r="E57" s="45"/>
      <c r="F57" s="49" t="s">
        <v>170</v>
      </c>
      <c r="G57" s="50" t="s">
        <v>170</v>
      </c>
      <c r="H57" s="24">
        <v>1263.5999999999999</v>
      </c>
      <c r="I57" s="75">
        <v>45047</v>
      </c>
      <c r="J57" s="76">
        <v>45077</v>
      </c>
      <c r="K57" s="99">
        <v>1263.5999999999999</v>
      </c>
    </row>
    <row r="58" spans="1:25" ht="25.5" customHeight="1" x14ac:dyDescent="0.25">
      <c r="A58" s="40" t="s">
        <v>171</v>
      </c>
      <c r="B58" s="40" t="s">
        <v>172</v>
      </c>
      <c r="D58" s="40" t="s">
        <v>173</v>
      </c>
      <c r="E58" s="16"/>
      <c r="F58" s="19" t="s">
        <v>174</v>
      </c>
      <c r="G58" s="50" t="s">
        <v>174</v>
      </c>
      <c r="H58" s="20" t="s">
        <v>175</v>
      </c>
      <c r="I58" s="75" t="s">
        <v>176</v>
      </c>
      <c r="J58" s="76" t="s">
        <v>177</v>
      </c>
      <c r="K58" s="100" t="s">
        <v>175</v>
      </c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ht="30" x14ac:dyDescent="0.25">
      <c r="A59" s="40" t="s">
        <v>178</v>
      </c>
      <c r="B59" s="40" t="s">
        <v>179</v>
      </c>
      <c r="D59" s="18" t="s">
        <v>180</v>
      </c>
      <c r="E59" s="16"/>
      <c r="F59" s="19" t="s">
        <v>181</v>
      </c>
      <c r="G59" s="21" t="s">
        <v>181</v>
      </c>
      <c r="H59" s="22">
        <v>3840</v>
      </c>
      <c r="I59" s="75" t="s">
        <v>182</v>
      </c>
      <c r="J59" s="76" t="s">
        <v>182</v>
      </c>
      <c r="K59" s="101">
        <v>3840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5" ht="30" x14ac:dyDescent="0.25">
      <c r="A60" s="40" t="s">
        <v>183</v>
      </c>
      <c r="B60" s="40" t="s">
        <v>184</v>
      </c>
      <c r="D60" s="18" t="s">
        <v>185</v>
      </c>
      <c r="E60" s="16"/>
      <c r="F60" s="19" t="s">
        <v>186</v>
      </c>
      <c r="G60" s="21" t="s">
        <v>186</v>
      </c>
      <c r="H60" s="22">
        <v>4980</v>
      </c>
      <c r="I60" s="75" t="s">
        <v>187</v>
      </c>
      <c r="J60" s="76" t="s">
        <v>188</v>
      </c>
      <c r="K60" s="101">
        <v>4980</v>
      </c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25" ht="22.5" customHeight="1" x14ac:dyDescent="0.25">
      <c r="A61" s="40" t="s">
        <v>189</v>
      </c>
      <c r="B61" s="40" t="s">
        <v>190</v>
      </c>
      <c r="D61" s="18" t="s">
        <v>191</v>
      </c>
      <c r="E61" s="16"/>
      <c r="F61" s="19" t="s">
        <v>192</v>
      </c>
      <c r="G61" s="21" t="s">
        <v>192</v>
      </c>
      <c r="H61" s="22">
        <v>1800</v>
      </c>
      <c r="I61" s="75" t="s">
        <v>176</v>
      </c>
      <c r="J61" s="76" t="s">
        <v>193</v>
      </c>
      <c r="K61" s="101">
        <v>1800</v>
      </c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25" ht="22.5" customHeight="1" x14ac:dyDescent="0.25">
      <c r="A62" s="40" t="s">
        <v>194</v>
      </c>
      <c r="B62" s="40" t="s">
        <v>195</v>
      </c>
      <c r="D62" s="18" t="s">
        <v>196</v>
      </c>
      <c r="E62" s="16"/>
      <c r="F62" s="19" t="s">
        <v>197</v>
      </c>
      <c r="G62" s="21" t="s">
        <v>197</v>
      </c>
      <c r="H62" s="22">
        <v>4000</v>
      </c>
      <c r="I62" s="75">
        <v>45111</v>
      </c>
      <c r="J62" s="76">
        <v>45142</v>
      </c>
      <c r="K62" s="101">
        <v>4000</v>
      </c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25" ht="22.5" customHeight="1" x14ac:dyDescent="0.25">
      <c r="A63" s="40" t="s">
        <v>198</v>
      </c>
      <c r="B63" s="40" t="s">
        <v>199</v>
      </c>
      <c r="D63" s="18" t="s">
        <v>200</v>
      </c>
      <c r="E63" s="16"/>
      <c r="F63" s="19" t="s">
        <v>164</v>
      </c>
      <c r="G63" s="21" t="s">
        <v>164</v>
      </c>
      <c r="H63" s="22">
        <v>2500</v>
      </c>
      <c r="I63" s="75" t="s">
        <v>177</v>
      </c>
      <c r="J63" s="76" t="s">
        <v>177</v>
      </c>
      <c r="K63" s="101">
        <v>2500</v>
      </c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25" ht="22.5" customHeight="1" x14ac:dyDescent="0.25">
      <c r="A64" s="40" t="s">
        <v>201</v>
      </c>
      <c r="B64" s="40" t="s">
        <v>202</v>
      </c>
      <c r="D64" s="40" t="s">
        <v>203</v>
      </c>
      <c r="F64" s="19" t="s">
        <v>204</v>
      </c>
      <c r="G64" s="21" t="s">
        <v>204</v>
      </c>
      <c r="H64" s="23">
        <v>4650</v>
      </c>
      <c r="I64" s="75" t="s">
        <v>177</v>
      </c>
      <c r="J64" s="76" t="s">
        <v>177</v>
      </c>
      <c r="K64" s="102">
        <v>4650</v>
      </c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25" ht="22.5" customHeight="1" x14ac:dyDescent="0.25">
      <c r="A65" s="40" t="s">
        <v>205</v>
      </c>
      <c r="B65" s="40" t="s">
        <v>206</v>
      </c>
      <c r="D65" s="40" t="s">
        <v>207</v>
      </c>
      <c r="F65" s="19" t="s">
        <v>207</v>
      </c>
      <c r="G65" s="21" t="s">
        <v>207</v>
      </c>
      <c r="H65" s="23">
        <v>1300</v>
      </c>
      <c r="I65" s="75">
        <v>45125</v>
      </c>
      <c r="J65" s="76">
        <v>45291</v>
      </c>
      <c r="K65" s="102">
        <v>1300</v>
      </c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1:25" ht="22.5" customHeight="1" x14ac:dyDescent="0.25">
      <c r="A66" s="40" t="s">
        <v>208</v>
      </c>
      <c r="B66" s="40" t="s">
        <v>209</v>
      </c>
      <c r="D66" s="40" t="s">
        <v>210</v>
      </c>
      <c r="F66" s="19" t="s">
        <v>88</v>
      </c>
      <c r="G66" s="21" t="s">
        <v>88</v>
      </c>
      <c r="H66" s="23">
        <v>1640</v>
      </c>
      <c r="I66" s="75">
        <v>45108</v>
      </c>
      <c r="J66" s="76">
        <v>45321</v>
      </c>
      <c r="K66" s="95">
        <v>1640</v>
      </c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ht="22.5" customHeight="1" x14ac:dyDescent="0.25">
      <c r="A67" s="40" t="s">
        <v>211</v>
      </c>
      <c r="B67" s="40" t="s">
        <v>212</v>
      </c>
      <c r="D67" s="40" t="s">
        <v>213</v>
      </c>
      <c r="F67" s="19" t="s">
        <v>214</v>
      </c>
      <c r="G67" s="21" t="s">
        <v>214</v>
      </c>
      <c r="H67" s="23">
        <v>6391</v>
      </c>
      <c r="I67" s="75">
        <v>45125</v>
      </c>
      <c r="J67" s="76">
        <v>45125</v>
      </c>
      <c r="K67" s="96">
        <v>6617.42</v>
      </c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ht="22.5" customHeight="1" x14ac:dyDescent="0.25">
      <c r="A68" s="40" t="s">
        <v>215</v>
      </c>
      <c r="B68" s="40" t="s">
        <v>216</v>
      </c>
      <c r="D68" s="40" t="s">
        <v>217</v>
      </c>
      <c r="F68" s="19" t="s">
        <v>218</v>
      </c>
      <c r="G68" s="21" t="s">
        <v>218</v>
      </c>
      <c r="H68" s="23">
        <v>1490</v>
      </c>
      <c r="I68" s="75">
        <v>45138</v>
      </c>
      <c r="J68" s="76">
        <v>45140</v>
      </c>
      <c r="K68" s="102">
        <v>1490</v>
      </c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1:25" ht="33" customHeight="1" x14ac:dyDescent="0.25">
      <c r="A69" s="40" t="s">
        <v>219</v>
      </c>
      <c r="B69" s="40" t="s">
        <v>220</v>
      </c>
      <c r="D69" s="40" t="s">
        <v>221</v>
      </c>
      <c r="F69" s="19" t="s">
        <v>222</v>
      </c>
      <c r="G69" s="21" t="s">
        <v>222</v>
      </c>
      <c r="H69" s="23">
        <v>1567</v>
      </c>
      <c r="I69" s="75">
        <v>45138</v>
      </c>
      <c r="J69" s="76">
        <v>45140</v>
      </c>
      <c r="K69" s="102">
        <v>1567</v>
      </c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1:25" ht="30" customHeight="1" x14ac:dyDescent="0.25">
      <c r="A70" s="52" t="s">
        <v>223</v>
      </c>
      <c r="B70" s="52" t="s">
        <v>224</v>
      </c>
      <c r="D70" s="52" t="s">
        <v>225</v>
      </c>
      <c r="F70" s="25" t="s">
        <v>226</v>
      </c>
      <c r="G70" s="26" t="s">
        <v>227</v>
      </c>
      <c r="H70" s="27">
        <v>4840</v>
      </c>
      <c r="I70" s="77">
        <v>45183</v>
      </c>
      <c r="J70" s="78">
        <v>45190</v>
      </c>
      <c r="K70" s="103">
        <v>4840</v>
      </c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1:25" s="53" customFormat="1" ht="34.5" customHeight="1" x14ac:dyDescent="0.25">
      <c r="A71" s="40" t="s">
        <v>228</v>
      </c>
      <c r="B71" s="40" t="s">
        <v>229</v>
      </c>
      <c r="C71" s="45"/>
      <c r="D71" s="40" t="s">
        <v>230</v>
      </c>
      <c r="E71" s="45"/>
      <c r="F71" s="28" t="s">
        <v>231</v>
      </c>
      <c r="G71" s="29" t="s">
        <v>231</v>
      </c>
      <c r="H71" s="30">
        <v>15000</v>
      </c>
      <c r="I71" s="79">
        <v>45198</v>
      </c>
      <c r="J71" s="80">
        <v>45254</v>
      </c>
      <c r="K71" s="90">
        <v>7500</v>
      </c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35"/>
      <c r="W71" s="31"/>
      <c r="X71" s="31"/>
      <c r="Y71" s="31"/>
    </row>
    <row r="72" spans="1:25" s="54" customFormat="1" ht="22.5" customHeight="1" x14ac:dyDescent="0.25">
      <c r="A72" s="52" t="s">
        <v>232</v>
      </c>
      <c r="B72" s="52" t="s">
        <v>220</v>
      </c>
      <c r="C72" s="49"/>
      <c r="D72" t="s">
        <v>233</v>
      </c>
      <c r="E72" s="49"/>
      <c r="F72" s="32" t="s">
        <v>234</v>
      </c>
      <c r="G72" t="s">
        <v>234</v>
      </c>
      <c r="H72" s="33">
        <v>8117</v>
      </c>
      <c r="I72" s="81" t="s">
        <v>235</v>
      </c>
      <c r="J72" s="82" t="s">
        <v>236</v>
      </c>
      <c r="K72" s="104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36"/>
      <c r="W72" s="34"/>
      <c r="X72" s="34"/>
      <c r="Y72" s="34"/>
    </row>
    <row r="73" spans="1:25" s="54" customFormat="1" ht="22.5" customHeight="1" x14ac:dyDescent="0.25">
      <c r="A73" s="52" t="s">
        <v>237</v>
      </c>
      <c r="B73" s="52" t="s">
        <v>238</v>
      </c>
      <c r="C73" s="49"/>
      <c r="D73" s="52" t="s">
        <v>239</v>
      </c>
      <c r="E73" s="49"/>
      <c r="F73" s="32" t="s">
        <v>240</v>
      </c>
      <c r="G73" s="37" t="s">
        <v>240</v>
      </c>
      <c r="H73" s="33">
        <v>2700</v>
      </c>
      <c r="I73" s="83">
        <v>45213</v>
      </c>
      <c r="J73" s="84">
        <v>45220</v>
      </c>
      <c r="K73" s="104">
        <v>2651.73</v>
      </c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36"/>
      <c r="W73" s="34"/>
      <c r="X73" s="34"/>
      <c r="Y73" s="34"/>
    </row>
    <row r="74" spans="1:25" s="53" customFormat="1" x14ac:dyDescent="0.25">
      <c r="A74" s="40" t="s">
        <v>241</v>
      </c>
      <c r="B74" s="55" t="s">
        <v>242</v>
      </c>
      <c r="C74" s="45"/>
      <c r="D74" s="45" t="s">
        <v>243</v>
      </c>
      <c r="E74" s="45"/>
      <c r="F74" s="45" t="s">
        <v>244</v>
      </c>
      <c r="G74" s="46" t="s">
        <v>244</v>
      </c>
      <c r="H74" s="38">
        <v>4905.75</v>
      </c>
      <c r="I74" s="73" t="s">
        <v>245</v>
      </c>
      <c r="J74" s="74" t="s">
        <v>193</v>
      </c>
      <c r="K74" s="90">
        <v>4905.75</v>
      </c>
      <c r="L74" s="41"/>
      <c r="M74" s="41"/>
      <c r="N74" s="41"/>
      <c r="O74" s="41"/>
      <c r="P74" s="56"/>
    </row>
    <row r="75" spans="1:25" s="53" customFormat="1" ht="45" x14ac:dyDescent="0.25">
      <c r="A75" s="40" t="s">
        <v>246</v>
      </c>
      <c r="B75" s="57" t="s">
        <v>247</v>
      </c>
      <c r="C75" s="45"/>
      <c r="D75" s="45" t="s">
        <v>248</v>
      </c>
      <c r="E75" s="45"/>
      <c r="F75" s="88" t="s">
        <v>249</v>
      </c>
      <c r="G75" s="88" t="s">
        <v>250</v>
      </c>
      <c r="H75" s="85">
        <v>18000</v>
      </c>
      <c r="I75" s="86">
        <v>45224</v>
      </c>
      <c r="J75" s="87" t="s">
        <v>251</v>
      </c>
      <c r="K75" s="89">
        <v>0</v>
      </c>
      <c r="L75" s="41"/>
      <c r="M75" s="41"/>
      <c r="N75" s="41"/>
      <c r="O75" s="41"/>
      <c r="P75" s="56"/>
    </row>
    <row r="76" spans="1:25" s="53" customFormat="1" x14ac:dyDescent="0.25">
      <c r="A76" s="40" t="s">
        <v>252</v>
      </c>
      <c r="B76" s="48" t="s">
        <v>253</v>
      </c>
      <c r="C76" s="45"/>
      <c r="D76" s="45" t="s">
        <v>254</v>
      </c>
      <c r="E76" s="45"/>
      <c r="F76" s="45" t="s">
        <v>255</v>
      </c>
      <c r="G76" s="45" t="s">
        <v>255</v>
      </c>
      <c r="H76" s="38">
        <v>18980</v>
      </c>
      <c r="I76" s="73">
        <v>45257</v>
      </c>
      <c r="J76" s="74">
        <v>45257</v>
      </c>
      <c r="K76" s="90">
        <v>0</v>
      </c>
      <c r="L76" s="41"/>
      <c r="M76" s="41"/>
      <c r="N76" s="41"/>
      <c r="O76" s="41"/>
      <c r="P76" s="56"/>
    </row>
    <row r="77" spans="1:25" s="53" customFormat="1" ht="30" x14ac:dyDescent="0.25">
      <c r="A77" s="40" t="s">
        <v>256</v>
      </c>
      <c r="B77" s="58" t="s">
        <v>257</v>
      </c>
      <c r="C77" s="45"/>
      <c r="D77" s="45" t="s">
        <v>258</v>
      </c>
      <c r="E77" s="45"/>
      <c r="F77" s="64" t="s">
        <v>55</v>
      </c>
      <c r="G77" s="64" t="s">
        <v>55</v>
      </c>
      <c r="H77" s="33">
        <v>9440</v>
      </c>
      <c r="I77" s="73">
        <v>45238</v>
      </c>
      <c r="J77" s="74">
        <v>45515</v>
      </c>
      <c r="K77" s="104"/>
      <c r="L77" s="41"/>
      <c r="M77" s="41"/>
      <c r="N77" s="41"/>
      <c r="O77" s="41"/>
      <c r="P77" s="56"/>
    </row>
    <row r="78" spans="1:25" s="53" customFormat="1" ht="30" x14ac:dyDescent="0.25">
      <c r="A78" s="40" t="s">
        <v>259</v>
      </c>
      <c r="B78" s="40" t="s">
        <v>260</v>
      </c>
      <c r="C78" s="45"/>
      <c r="D78" s="45" t="s">
        <v>261</v>
      </c>
      <c r="E78" s="45"/>
      <c r="F78" s="45" t="s">
        <v>262</v>
      </c>
      <c r="G78" s="46" t="s">
        <v>262</v>
      </c>
      <c r="H78" s="38">
        <v>2575</v>
      </c>
      <c r="I78" s="73">
        <v>45251</v>
      </c>
      <c r="J78" s="74" t="s">
        <v>263</v>
      </c>
      <c r="K78" s="90"/>
      <c r="L78" s="41"/>
      <c r="M78" s="41"/>
      <c r="N78" s="41"/>
      <c r="O78" s="41"/>
      <c r="P78" s="56"/>
    </row>
    <row r="79" spans="1:25" s="53" customFormat="1" x14ac:dyDescent="0.25">
      <c r="A79" s="40" t="s">
        <v>264</v>
      </c>
      <c r="B79" s="40" t="s">
        <v>265</v>
      </c>
      <c r="C79" s="45"/>
      <c r="D79" s="45" t="s">
        <v>266</v>
      </c>
      <c r="E79" s="45"/>
      <c r="F79" s="45" t="s">
        <v>267</v>
      </c>
      <c r="G79" s="46" t="s">
        <v>267</v>
      </c>
      <c r="H79" s="38">
        <v>2592</v>
      </c>
      <c r="I79" s="73">
        <v>45254</v>
      </c>
      <c r="J79" s="74" t="s">
        <v>263</v>
      </c>
      <c r="K79" s="95"/>
      <c r="L79" s="41"/>
      <c r="M79" s="41"/>
      <c r="N79" s="41"/>
      <c r="O79" s="41"/>
      <c r="P79" s="56"/>
    </row>
    <row r="80" spans="1:25" s="53" customFormat="1" x14ac:dyDescent="0.25">
      <c r="A80" s="40" t="s">
        <v>268</v>
      </c>
      <c r="B80" s="40" t="s">
        <v>269</v>
      </c>
      <c r="C80" s="45"/>
      <c r="D80" s="45" t="s">
        <v>270</v>
      </c>
      <c r="E80" s="45"/>
      <c r="F80" s="45" t="s">
        <v>271</v>
      </c>
      <c r="G80" s="46" t="s">
        <v>271</v>
      </c>
      <c r="H80" s="38">
        <v>75000</v>
      </c>
      <c r="I80" s="73">
        <v>45292</v>
      </c>
      <c r="J80" s="74">
        <v>45657</v>
      </c>
      <c r="K80" s="95"/>
      <c r="L80" s="41"/>
      <c r="M80" s="41"/>
      <c r="N80" s="41"/>
      <c r="O80" s="41"/>
      <c r="P80" s="56"/>
    </row>
    <row r="81" spans="1:16" s="53" customFormat="1" ht="30" x14ac:dyDescent="0.25">
      <c r="A81" s="40" t="s">
        <v>272</v>
      </c>
      <c r="B81" s="40" t="s">
        <v>273</v>
      </c>
      <c r="C81" s="45"/>
      <c r="D81" s="45" t="s">
        <v>102</v>
      </c>
      <c r="E81" s="45"/>
      <c r="F81" s="45" t="s">
        <v>274</v>
      </c>
      <c r="G81" s="46" t="s">
        <v>274</v>
      </c>
      <c r="H81" s="38">
        <v>31512.400000000001</v>
      </c>
      <c r="I81" s="73">
        <v>45292</v>
      </c>
      <c r="J81" s="74">
        <v>45657</v>
      </c>
      <c r="K81" s="95"/>
      <c r="L81" s="41"/>
      <c r="M81" s="41"/>
      <c r="N81" s="41"/>
      <c r="O81" s="41"/>
      <c r="P81" s="56"/>
    </row>
    <row r="82" spans="1:16" s="53" customFormat="1" x14ac:dyDescent="0.25">
      <c r="A82" s="40" t="s">
        <v>275</v>
      </c>
      <c r="B82" s="40" t="s">
        <v>276</v>
      </c>
      <c r="C82" s="45"/>
      <c r="D82" s="45" t="s">
        <v>277</v>
      </c>
      <c r="E82" s="45"/>
      <c r="F82" s="45" t="s">
        <v>278</v>
      </c>
      <c r="G82" s="46" t="s">
        <v>278</v>
      </c>
      <c r="H82" s="38">
        <v>4293</v>
      </c>
      <c r="I82" s="73">
        <v>45292</v>
      </c>
      <c r="J82" s="74">
        <v>45657</v>
      </c>
      <c r="K82" s="95"/>
      <c r="L82" s="41"/>
      <c r="M82" s="41"/>
      <c r="N82" s="41"/>
      <c r="O82" s="41"/>
      <c r="P82" s="56"/>
    </row>
    <row r="83" spans="1:16" s="54" customFormat="1" ht="30" x14ac:dyDescent="0.25">
      <c r="A83" s="40" t="s">
        <v>279</v>
      </c>
      <c r="B83" s="40" t="s">
        <v>280</v>
      </c>
      <c r="C83" s="45"/>
      <c r="D83" s="45" t="s">
        <v>281</v>
      </c>
      <c r="E83" s="45"/>
      <c r="F83" s="45" t="s">
        <v>282</v>
      </c>
      <c r="G83" s="46" t="s">
        <v>282</v>
      </c>
      <c r="H83" s="38">
        <v>4237.6000000000004</v>
      </c>
      <c r="I83" s="73">
        <v>45292</v>
      </c>
      <c r="J83" s="73">
        <v>45657</v>
      </c>
      <c r="K83" s="95"/>
      <c r="L83" s="41"/>
      <c r="M83" s="41"/>
      <c r="N83" s="41"/>
      <c r="O83" s="41"/>
      <c r="P83" s="59"/>
    </row>
    <row r="84" spans="1:16" x14ac:dyDescent="0.25">
      <c r="K84" s="105"/>
    </row>
    <row r="85" spans="1:16" x14ac:dyDescent="0.25">
      <c r="K85" s="105"/>
    </row>
    <row r="86" spans="1:16" x14ac:dyDescent="0.25">
      <c r="K86" s="105"/>
    </row>
    <row r="87" spans="1:16" x14ac:dyDescent="0.25">
      <c r="K87" s="105"/>
    </row>
    <row r="88" spans="1:16" x14ac:dyDescent="0.25">
      <c r="K88" s="105"/>
    </row>
    <row r="89" spans="1:16" x14ac:dyDescent="0.25">
      <c r="K89" s="105"/>
    </row>
    <row r="90" spans="1:16" x14ac:dyDescent="0.25">
      <c r="K90" s="105"/>
    </row>
    <row r="91" spans="1:16" x14ac:dyDescent="0.25">
      <c r="K91" s="105"/>
    </row>
    <row r="92" spans="1:16" x14ac:dyDescent="0.25">
      <c r="K92" s="105"/>
    </row>
    <row r="93" spans="1:16" x14ac:dyDescent="0.25">
      <c r="K93" s="105"/>
    </row>
    <row r="94" spans="1:16" x14ac:dyDescent="0.25">
      <c r="K94" s="105"/>
    </row>
    <row r="95" spans="1:16" x14ac:dyDescent="0.25">
      <c r="K95" s="105"/>
    </row>
    <row r="96" spans="1:16" x14ac:dyDescent="0.25">
      <c r="K96" s="105"/>
    </row>
    <row r="97" spans="11:11" x14ac:dyDescent="0.25">
      <c r="K97" s="105"/>
    </row>
    <row r="98" spans="11:11" x14ac:dyDescent="0.25">
      <c r="K98" s="105"/>
    </row>
    <row r="99" spans="11:11" x14ac:dyDescent="0.25">
      <c r="K99" s="105"/>
    </row>
    <row r="100" spans="11:11" x14ac:dyDescent="0.25">
      <c r="K100" s="105"/>
    </row>
    <row r="101" spans="11:11" x14ac:dyDescent="0.25">
      <c r="K101" s="105"/>
    </row>
    <row r="102" spans="11:11" x14ac:dyDescent="0.25">
      <c r="K102" s="105"/>
    </row>
    <row r="103" spans="11:11" x14ac:dyDescent="0.25">
      <c r="K103" s="105"/>
    </row>
    <row r="104" spans="11:11" x14ac:dyDescent="0.25">
      <c r="K104" s="105"/>
    </row>
    <row r="105" spans="11:11" x14ac:dyDescent="0.25">
      <c r="K105" s="105"/>
    </row>
    <row r="106" spans="11:11" x14ac:dyDescent="0.25">
      <c r="K106" s="105"/>
    </row>
    <row r="107" spans="11:11" x14ac:dyDescent="0.25">
      <c r="K107" s="105"/>
    </row>
    <row r="108" spans="11:11" x14ac:dyDescent="0.25">
      <c r="K108" s="105"/>
    </row>
    <row r="109" spans="11:11" x14ac:dyDescent="0.25">
      <c r="K109" s="105"/>
    </row>
    <row r="110" spans="11:11" x14ac:dyDescent="0.25">
      <c r="K110" s="105"/>
    </row>
    <row r="111" spans="11:11" x14ac:dyDescent="0.25">
      <c r="K111" s="105"/>
    </row>
    <row r="112" spans="11:11" x14ac:dyDescent="0.25">
      <c r="K112" s="105"/>
    </row>
    <row r="113" spans="11:11" x14ac:dyDescent="0.25">
      <c r="K113" s="105"/>
    </row>
    <row r="114" spans="11:11" x14ac:dyDescent="0.25">
      <c r="K114" s="105"/>
    </row>
    <row r="115" spans="11:11" x14ac:dyDescent="0.25">
      <c r="K115" s="105"/>
    </row>
    <row r="116" spans="11:11" x14ac:dyDescent="0.25">
      <c r="K116" s="105"/>
    </row>
    <row r="117" spans="11:11" x14ac:dyDescent="0.25">
      <c r="K117" s="105"/>
    </row>
    <row r="118" spans="11:11" x14ac:dyDescent="0.25">
      <c r="K118" s="105"/>
    </row>
    <row r="119" spans="11:11" x14ac:dyDescent="0.25">
      <c r="K119" s="105"/>
    </row>
    <row r="120" spans="11:11" x14ac:dyDescent="0.25">
      <c r="K120" s="105"/>
    </row>
    <row r="121" spans="11:11" x14ac:dyDescent="0.25">
      <c r="K121" s="105"/>
    </row>
    <row r="122" spans="11:11" x14ac:dyDescent="0.25">
      <c r="K122" s="105"/>
    </row>
    <row r="123" spans="11:11" x14ac:dyDescent="0.25">
      <c r="K123" s="105"/>
    </row>
    <row r="124" spans="11:11" x14ac:dyDescent="0.25">
      <c r="K124" s="105"/>
    </row>
    <row r="125" spans="11:11" x14ac:dyDescent="0.25">
      <c r="K125" s="105"/>
    </row>
    <row r="126" spans="11:11" x14ac:dyDescent="0.25">
      <c r="K126" s="105"/>
    </row>
    <row r="127" spans="11:11" x14ac:dyDescent="0.25">
      <c r="K127" s="105"/>
    </row>
    <row r="128" spans="11:11" x14ac:dyDescent="0.25">
      <c r="K128" s="105"/>
    </row>
    <row r="129" spans="11:11" x14ac:dyDescent="0.25">
      <c r="K129" s="105"/>
    </row>
    <row r="130" spans="11:11" x14ac:dyDescent="0.25">
      <c r="K130" s="105"/>
    </row>
    <row r="131" spans="11:11" x14ac:dyDescent="0.25">
      <c r="K131" s="105"/>
    </row>
    <row r="132" spans="11:11" x14ac:dyDescent="0.25">
      <c r="K132" s="105"/>
    </row>
    <row r="133" spans="11:11" x14ac:dyDescent="0.25">
      <c r="K133" s="105"/>
    </row>
    <row r="134" spans="11:11" x14ac:dyDescent="0.25">
      <c r="K134" s="105"/>
    </row>
    <row r="135" spans="11:11" x14ac:dyDescent="0.25">
      <c r="K135" s="105"/>
    </row>
    <row r="136" spans="11:11" x14ac:dyDescent="0.25">
      <c r="K136" s="105"/>
    </row>
    <row r="137" spans="11:11" x14ac:dyDescent="0.25">
      <c r="K137" s="105"/>
    </row>
    <row r="138" spans="11:11" x14ac:dyDescent="0.25">
      <c r="K138" s="105"/>
    </row>
    <row r="139" spans="11:11" x14ac:dyDescent="0.25">
      <c r="K139" s="105"/>
    </row>
    <row r="140" spans="11:11" x14ac:dyDescent="0.25">
      <c r="K140" s="105"/>
    </row>
    <row r="141" spans="11:11" x14ac:dyDescent="0.25">
      <c r="K141" s="105"/>
    </row>
    <row r="142" spans="11:11" x14ac:dyDescent="0.25">
      <c r="K142" s="105"/>
    </row>
    <row r="143" spans="11:11" x14ac:dyDescent="0.25">
      <c r="K143" s="105"/>
    </row>
    <row r="144" spans="11:11" x14ac:dyDescent="0.25">
      <c r="K144" s="105"/>
    </row>
    <row r="145" spans="11:11" x14ac:dyDescent="0.25">
      <c r="K145" s="105"/>
    </row>
    <row r="146" spans="11:11" x14ac:dyDescent="0.25">
      <c r="K146" s="105"/>
    </row>
    <row r="147" spans="11:11" x14ac:dyDescent="0.25">
      <c r="K147" s="105"/>
    </row>
    <row r="148" spans="11:11" x14ac:dyDescent="0.25">
      <c r="K148" s="105"/>
    </row>
    <row r="149" spans="11:11" x14ac:dyDescent="0.25">
      <c r="K149" s="105"/>
    </row>
    <row r="150" spans="11:11" x14ac:dyDescent="0.25">
      <c r="K150" s="105"/>
    </row>
    <row r="151" spans="11:11" x14ac:dyDescent="0.25">
      <c r="K151" s="105"/>
    </row>
    <row r="152" spans="11:11" x14ac:dyDescent="0.25">
      <c r="K152" s="105"/>
    </row>
    <row r="153" spans="11:11" x14ac:dyDescent="0.25">
      <c r="K153" s="105"/>
    </row>
    <row r="154" spans="11:11" x14ac:dyDescent="0.25">
      <c r="K154" s="105"/>
    </row>
    <row r="155" spans="11:11" x14ac:dyDescent="0.25">
      <c r="K155" s="105"/>
    </row>
    <row r="156" spans="11:11" x14ac:dyDescent="0.25">
      <c r="K156" s="105"/>
    </row>
    <row r="157" spans="11:11" x14ac:dyDescent="0.25">
      <c r="K157" s="105"/>
    </row>
    <row r="158" spans="11:11" x14ac:dyDescent="0.25">
      <c r="K158" s="105"/>
    </row>
    <row r="159" spans="11:11" x14ac:dyDescent="0.25">
      <c r="K159" s="105"/>
    </row>
    <row r="160" spans="11:11" x14ac:dyDescent="0.25">
      <c r="K160" s="105"/>
    </row>
    <row r="161" spans="11:11" x14ac:dyDescent="0.25">
      <c r="K161" s="105"/>
    </row>
    <row r="162" spans="11:11" x14ac:dyDescent="0.25">
      <c r="K162" s="105"/>
    </row>
    <row r="163" spans="11:11" x14ac:dyDescent="0.25">
      <c r="K163" s="105"/>
    </row>
    <row r="164" spans="11:11" x14ac:dyDescent="0.25">
      <c r="K164" s="105"/>
    </row>
    <row r="165" spans="11:11" x14ac:dyDescent="0.25">
      <c r="K165" s="105"/>
    </row>
    <row r="166" spans="11:11" x14ac:dyDescent="0.25">
      <c r="K166" s="105"/>
    </row>
    <row r="167" spans="11:11" x14ac:dyDescent="0.25">
      <c r="K167" s="105"/>
    </row>
    <row r="168" spans="11:11" x14ac:dyDescent="0.25">
      <c r="K168" s="105"/>
    </row>
    <row r="169" spans="11:11" x14ac:dyDescent="0.25">
      <c r="K169" s="105"/>
    </row>
    <row r="170" spans="11:11" x14ac:dyDescent="0.25">
      <c r="K170" s="105"/>
    </row>
    <row r="171" spans="11:11" x14ac:dyDescent="0.25">
      <c r="K171" s="105"/>
    </row>
    <row r="172" spans="11:11" x14ac:dyDescent="0.25">
      <c r="K172" s="105"/>
    </row>
    <row r="173" spans="11:11" x14ac:dyDescent="0.25">
      <c r="K173" s="105"/>
    </row>
    <row r="174" spans="11:11" x14ac:dyDescent="0.25">
      <c r="K174" s="105"/>
    </row>
    <row r="175" spans="11:11" x14ac:dyDescent="0.25">
      <c r="K175" s="105"/>
    </row>
    <row r="176" spans="11:11" x14ac:dyDescent="0.25">
      <c r="K176" s="105"/>
    </row>
    <row r="177" spans="11:11" x14ac:dyDescent="0.25">
      <c r="K177" s="105"/>
    </row>
    <row r="178" spans="11:11" x14ac:dyDescent="0.25">
      <c r="K178" s="105"/>
    </row>
    <row r="179" spans="11:11" x14ac:dyDescent="0.25">
      <c r="K179" s="105"/>
    </row>
    <row r="180" spans="11:11" x14ac:dyDescent="0.25">
      <c r="K180" s="105"/>
    </row>
    <row r="181" spans="11:11" x14ac:dyDescent="0.25">
      <c r="K181" s="105"/>
    </row>
    <row r="182" spans="11:11" x14ac:dyDescent="0.25">
      <c r="K182" s="105"/>
    </row>
    <row r="183" spans="11:11" x14ac:dyDescent="0.25">
      <c r="K183" s="105"/>
    </row>
    <row r="184" spans="11:11" x14ac:dyDescent="0.25">
      <c r="K184" s="105"/>
    </row>
    <row r="185" spans="11:11" x14ac:dyDescent="0.25">
      <c r="K185" s="105"/>
    </row>
    <row r="186" spans="11:11" x14ac:dyDescent="0.25">
      <c r="K186" s="105"/>
    </row>
    <row r="187" spans="11:11" x14ac:dyDescent="0.25">
      <c r="K187" s="105"/>
    </row>
    <row r="188" spans="11:11" x14ac:dyDescent="0.25">
      <c r="K188" s="105"/>
    </row>
    <row r="189" spans="11:11" x14ac:dyDescent="0.25">
      <c r="K189" s="105"/>
    </row>
    <row r="190" spans="11:11" x14ac:dyDescent="0.25">
      <c r="K190" s="105"/>
    </row>
    <row r="191" spans="11:11" x14ac:dyDescent="0.25">
      <c r="K191" s="105"/>
    </row>
    <row r="192" spans="11:11" x14ac:dyDescent="0.25">
      <c r="K192" s="105"/>
    </row>
    <row r="193" spans="11:11" x14ac:dyDescent="0.25">
      <c r="K193" s="105"/>
    </row>
    <row r="194" spans="11:11" x14ac:dyDescent="0.25">
      <c r="K194" s="105"/>
    </row>
    <row r="195" spans="11:11" x14ac:dyDescent="0.25">
      <c r="K195" s="105"/>
    </row>
    <row r="196" spans="11:11" x14ac:dyDescent="0.25">
      <c r="K196" s="105"/>
    </row>
    <row r="197" spans="11:11" x14ac:dyDescent="0.25">
      <c r="K197" s="105"/>
    </row>
    <row r="198" spans="11:11" x14ac:dyDescent="0.25">
      <c r="K198" s="105"/>
    </row>
    <row r="199" spans="11:11" x14ac:dyDescent="0.25">
      <c r="K199" s="105"/>
    </row>
    <row r="200" spans="11:11" x14ac:dyDescent="0.25">
      <c r="K200" s="105"/>
    </row>
    <row r="201" spans="11:11" x14ac:dyDescent="0.25">
      <c r="K201" s="105"/>
    </row>
    <row r="202" spans="11:11" x14ac:dyDescent="0.25">
      <c r="K202" s="105"/>
    </row>
    <row r="203" spans="11:11" x14ac:dyDescent="0.25">
      <c r="K203" s="105"/>
    </row>
    <row r="204" spans="11:11" x14ac:dyDescent="0.25">
      <c r="K204" s="105"/>
    </row>
    <row r="205" spans="11:11" x14ac:dyDescent="0.25">
      <c r="K205" s="105"/>
    </row>
    <row r="206" spans="11:11" x14ac:dyDescent="0.25">
      <c r="K206" s="105"/>
    </row>
    <row r="207" spans="11:11" x14ac:dyDescent="0.25">
      <c r="K207" s="105"/>
    </row>
    <row r="208" spans="11:11" x14ac:dyDescent="0.25">
      <c r="K208" s="105"/>
    </row>
    <row r="209" spans="11:11" x14ac:dyDescent="0.25">
      <c r="K209" s="105"/>
    </row>
    <row r="210" spans="11:11" x14ac:dyDescent="0.25">
      <c r="K210" s="105"/>
    </row>
    <row r="211" spans="11:11" x14ac:dyDescent="0.25">
      <c r="K211" s="105"/>
    </row>
    <row r="212" spans="11:11" x14ac:dyDescent="0.25">
      <c r="K212" s="105"/>
    </row>
    <row r="213" spans="11:11" x14ac:dyDescent="0.25">
      <c r="K213" s="105"/>
    </row>
    <row r="214" spans="11:11" x14ac:dyDescent="0.25">
      <c r="K214" s="105"/>
    </row>
    <row r="215" spans="11:11" x14ac:dyDescent="0.25">
      <c r="K215" s="105"/>
    </row>
    <row r="216" spans="11:11" x14ac:dyDescent="0.25">
      <c r="K216" s="105"/>
    </row>
    <row r="217" spans="11:11" x14ac:dyDescent="0.25">
      <c r="K217" s="105"/>
    </row>
    <row r="218" spans="11:11" x14ac:dyDescent="0.25">
      <c r="K218" s="105"/>
    </row>
    <row r="219" spans="11:11" x14ac:dyDescent="0.25">
      <c r="K219" s="105"/>
    </row>
    <row r="220" spans="11:11" x14ac:dyDescent="0.25">
      <c r="K220" s="105"/>
    </row>
    <row r="221" spans="11:11" x14ac:dyDescent="0.25">
      <c r="K221" s="105"/>
    </row>
    <row r="222" spans="11:11" x14ac:dyDescent="0.25">
      <c r="K222" s="105"/>
    </row>
    <row r="223" spans="11:11" x14ac:dyDescent="0.25">
      <c r="K223" s="105"/>
    </row>
    <row r="224" spans="11:11" x14ac:dyDescent="0.25">
      <c r="K224" s="105"/>
    </row>
    <row r="225" spans="11:11" x14ac:dyDescent="0.25">
      <c r="K225" s="105"/>
    </row>
    <row r="226" spans="11:11" x14ac:dyDescent="0.25">
      <c r="K226" s="105"/>
    </row>
    <row r="227" spans="11:11" x14ac:dyDescent="0.25">
      <c r="K227" s="105"/>
    </row>
    <row r="228" spans="11:11" x14ac:dyDescent="0.25">
      <c r="K228" s="105"/>
    </row>
    <row r="229" spans="11:11" x14ac:dyDescent="0.25">
      <c r="K229" s="105"/>
    </row>
    <row r="230" spans="11:11" x14ac:dyDescent="0.25">
      <c r="K230" s="105"/>
    </row>
    <row r="231" spans="11:11" x14ac:dyDescent="0.25">
      <c r="K231" s="105"/>
    </row>
    <row r="232" spans="11:11" x14ac:dyDescent="0.25">
      <c r="K232" s="105"/>
    </row>
    <row r="233" spans="11:11" x14ac:dyDescent="0.25">
      <c r="K233" s="105"/>
    </row>
    <row r="234" spans="11:11" x14ac:dyDescent="0.25">
      <c r="K234" s="105"/>
    </row>
    <row r="235" spans="11:11" x14ac:dyDescent="0.25">
      <c r="K235" s="105"/>
    </row>
    <row r="236" spans="11:11" x14ac:dyDescent="0.25">
      <c r="K236" s="105"/>
    </row>
    <row r="237" spans="11:11" x14ac:dyDescent="0.25">
      <c r="K237" s="105"/>
    </row>
    <row r="238" spans="11:11" x14ac:dyDescent="0.25">
      <c r="K238" s="105"/>
    </row>
    <row r="239" spans="11:11" x14ac:dyDescent="0.25">
      <c r="K239" s="105"/>
    </row>
    <row r="240" spans="11:11" x14ac:dyDescent="0.25">
      <c r="K240" s="105"/>
    </row>
    <row r="241" spans="11:11" x14ac:dyDescent="0.25">
      <c r="K241" s="105"/>
    </row>
    <row r="242" spans="11:11" x14ac:dyDescent="0.25">
      <c r="K242" s="105"/>
    </row>
    <row r="243" spans="11:11" x14ac:dyDescent="0.25">
      <c r="K243" s="105"/>
    </row>
    <row r="244" spans="11:11" x14ac:dyDescent="0.25">
      <c r="K244" s="105"/>
    </row>
    <row r="245" spans="11:11" x14ac:dyDescent="0.25">
      <c r="K245" s="105"/>
    </row>
    <row r="246" spans="11:11" x14ac:dyDescent="0.25">
      <c r="K246" s="105"/>
    </row>
    <row r="247" spans="11:11" x14ac:dyDescent="0.25">
      <c r="K247" s="105"/>
    </row>
    <row r="248" spans="11:11" x14ac:dyDescent="0.25">
      <c r="K248" s="105"/>
    </row>
    <row r="249" spans="11:11" x14ac:dyDescent="0.25">
      <c r="K249" s="105"/>
    </row>
    <row r="250" spans="11:11" x14ac:dyDescent="0.25">
      <c r="K250" s="105"/>
    </row>
    <row r="251" spans="11:11" x14ac:dyDescent="0.25">
      <c r="K251" s="105"/>
    </row>
    <row r="252" spans="11:11" x14ac:dyDescent="0.25">
      <c r="K252" s="105"/>
    </row>
    <row r="253" spans="11:11" x14ac:dyDescent="0.25">
      <c r="K253" s="105"/>
    </row>
    <row r="254" spans="11:11" x14ac:dyDescent="0.25">
      <c r="K254" s="105"/>
    </row>
    <row r="255" spans="11:11" x14ac:dyDescent="0.25">
      <c r="K255" s="105"/>
    </row>
    <row r="256" spans="11:11" x14ac:dyDescent="0.25">
      <c r="K256" s="105"/>
    </row>
    <row r="257" spans="11:11" x14ac:dyDescent="0.25">
      <c r="K257" s="105"/>
    </row>
    <row r="258" spans="11:11" x14ac:dyDescent="0.25">
      <c r="K258" s="105"/>
    </row>
    <row r="259" spans="11:11" x14ac:dyDescent="0.25">
      <c r="K259" s="105"/>
    </row>
    <row r="260" spans="11:11" x14ac:dyDescent="0.25">
      <c r="K260" s="105"/>
    </row>
    <row r="261" spans="11:11" x14ac:dyDescent="0.25">
      <c r="K261" s="105"/>
    </row>
    <row r="262" spans="11:11" x14ac:dyDescent="0.25">
      <c r="K262" s="105"/>
    </row>
    <row r="263" spans="11:11" x14ac:dyDescent="0.25">
      <c r="K263" s="105"/>
    </row>
    <row r="264" spans="11:11" x14ac:dyDescent="0.25">
      <c r="K264" s="105"/>
    </row>
    <row r="265" spans="11:11" x14ac:dyDescent="0.25">
      <c r="K265" s="105"/>
    </row>
    <row r="266" spans="11:11" x14ac:dyDescent="0.25">
      <c r="K266" s="105"/>
    </row>
    <row r="267" spans="11:11" x14ac:dyDescent="0.25">
      <c r="K267" s="105"/>
    </row>
    <row r="268" spans="11:11" x14ac:dyDescent="0.25">
      <c r="K268" s="105"/>
    </row>
    <row r="269" spans="11:11" x14ac:dyDescent="0.25">
      <c r="K269" s="105"/>
    </row>
    <row r="270" spans="11:11" x14ac:dyDescent="0.25">
      <c r="K270" s="105"/>
    </row>
    <row r="271" spans="11:11" x14ac:dyDescent="0.25">
      <c r="K271" s="105"/>
    </row>
    <row r="272" spans="11:11" x14ac:dyDescent="0.25">
      <c r="K272" s="105"/>
    </row>
    <row r="273" spans="11:11" x14ac:dyDescent="0.25">
      <c r="K273" s="105"/>
    </row>
    <row r="274" spans="11:11" x14ac:dyDescent="0.25">
      <c r="K274" s="105"/>
    </row>
    <row r="275" spans="11:11" x14ac:dyDescent="0.25">
      <c r="K275" s="105"/>
    </row>
    <row r="276" spans="11:11" x14ac:dyDescent="0.25">
      <c r="K276" s="105"/>
    </row>
    <row r="277" spans="11:11" x14ac:dyDescent="0.25">
      <c r="K277" s="105"/>
    </row>
    <row r="278" spans="11:11" x14ac:dyDescent="0.25">
      <c r="K278" s="105"/>
    </row>
    <row r="279" spans="11:11" x14ac:dyDescent="0.25">
      <c r="K279" s="105"/>
    </row>
    <row r="280" spans="11:11" x14ac:dyDescent="0.25">
      <c r="K280" s="105"/>
    </row>
    <row r="281" spans="11:11" x14ac:dyDescent="0.25">
      <c r="K281" s="105"/>
    </row>
    <row r="282" spans="11:11" x14ac:dyDescent="0.25">
      <c r="K282" s="105"/>
    </row>
    <row r="283" spans="11:11" x14ac:dyDescent="0.25">
      <c r="K283" s="105"/>
    </row>
    <row r="284" spans="11:11" x14ac:dyDescent="0.25">
      <c r="K284" s="105"/>
    </row>
    <row r="285" spans="11:11" x14ac:dyDescent="0.25">
      <c r="K285" s="105"/>
    </row>
    <row r="286" spans="11:11" x14ac:dyDescent="0.25">
      <c r="K286" s="105"/>
    </row>
    <row r="287" spans="11:11" x14ac:dyDescent="0.25">
      <c r="K287" s="105"/>
    </row>
    <row r="288" spans="11:11" x14ac:dyDescent="0.25">
      <c r="K288" s="105"/>
    </row>
    <row r="289" spans="11:11" x14ac:dyDescent="0.25">
      <c r="K289" s="105"/>
    </row>
    <row r="290" spans="11:11" x14ac:dyDescent="0.25">
      <c r="K290" s="105"/>
    </row>
    <row r="291" spans="11:11" x14ac:dyDescent="0.25">
      <c r="K291" s="105"/>
    </row>
    <row r="292" spans="11:11" x14ac:dyDescent="0.25">
      <c r="K292" s="105"/>
    </row>
    <row r="293" spans="11:11" x14ac:dyDescent="0.25">
      <c r="K293" s="105"/>
    </row>
    <row r="294" spans="11:11" x14ac:dyDescent="0.25">
      <c r="K294" s="105"/>
    </row>
    <row r="295" spans="11:11" x14ac:dyDescent="0.25">
      <c r="K295" s="105"/>
    </row>
    <row r="296" spans="11:11" x14ac:dyDescent="0.25">
      <c r="K296" s="105"/>
    </row>
    <row r="297" spans="11:11" x14ac:dyDescent="0.25">
      <c r="K297" s="105"/>
    </row>
    <row r="298" spans="11:11" x14ac:dyDescent="0.25">
      <c r="K298" s="105"/>
    </row>
    <row r="299" spans="11:11" x14ac:dyDescent="0.25">
      <c r="K299" s="105"/>
    </row>
    <row r="300" spans="11:11" x14ac:dyDescent="0.25">
      <c r="K300" s="105"/>
    </row>
    <row r="301" spans="11:11" x14ac:dyDescent="0.25">
      <c r="K301" s="105"/>
    </row>
    <row r="302" spans="11:11" x14ac:dyDescent="0.25">
      <c r="K302" s="105"/>
    </row>
    <row r="303" spans="11:11" x14ac:dyDescent="0.25">
      <c r="K303" s="105"/>
    </row>
    <row r="304" spans="11:11" x14ac:dyDescent="0.25">
      <c r="K304" s="105"/>
    </row>
    <row r="305" spans="11:11" x14ac:dyDescent="0.25">
      <c r="K305" s="105"/>
    </row>
    <row r="306" spans="11:11" x14ac:dyDescent="0.25">
      <c r="K306" s="105"/>
    </row>
    <row r="307" spans="11:11" x14ac:dyDescent="0.25">
      <c r="K307" s="105"/>
    </row>
    <row r="308" spans="11:11" x14ac:dyDescent="0.25">
      <c r="K308" s="105"/>
    </row>
    <row r="309" spans="11:11" x14ac:dyDescent="0.25">
      <c r="K309" s="105"/>
    </row>
    <row r="310" spans="11:11" x14ac:dyDescent="0.25">
      <c r="K310" s="105"/>
    </row>
    <row r="311" spans="11:11" x14ac:dyDescent="0.25">
      <c r="K311" s="105"/>
    </row>
    <row r="312" spans="11:11" x14ac:dyDescent="0.25">
      <c r="K312" s="105"/>
    </row>
    <row r="313" spans="11:11" x14ac:dyDescent="0.25">
      <c r="K313" s="105"/>
    </row>
    <row r="314" spans="11:11" x14ac:dyDescent="0.25">
      <c r="K314" s="105"/>
    </row>
    <row r="315" spans="11:11" x14ac:dyDescent="0.25">
      <c r="K315" s="105"/>
    </row>
    <row r="316" spans="11:11" x14ac:dyDescent="0.25">
      <c r="K316" s="105"/>
    </row>
    <row r="317" spans="11:11" x14ac:dyDescent="0.25">
      <c r="K317" s="105"/>
    </row>
    <row r="318" spans="11:11" x14ac:dyDescent="0.25">
      <c r="K318" s="105"/>
    </row>
    <row r="319" spans="11:11" x14ac:dyDescent="0.25">
      <c r="K319" s="105"/>
    </row>
    <row r="320" spans="11:11" x14ac:dyDescent="0.25">
      <c r="K320" s="105"/>
    </row>
    <row r="321" spans="11:11" x14ac:dyDescent="0.25">
      <c r="K321" s="105"/>
    </row>
    <row r="322" spans="11:11" x14ac:dyDescent="0.25">
      <c r="K322" s="105"/>
    </row>
    <row r="323" spans="11:11" x14ac:dyDescent="0.25">
      <c r="K323" s="105"/>
    </row>
    <row r="324" spans="11:11" x14ac:dyDescent="0.25">
      <c r="K324" s="105"/>
    </row>
    <row r="325" spans="11:11" x14ac:dyDescent="0.25">
      <c r="K325" s="105"/>
    </row>
    <row r="326" spans="11:11" x14ac:dyDescent="0.25">
      <c r="K326" s="105"/>
    </row>
    <row r="327" spans="11:11" x14ac:dyDescent="0.25">
      <c r="K327" s="105"/>
    </row>
    <row r="328" spans="11:11" x14ac:dyDescent="0.25">
      <c r="K328" s="105"/>
    </row>
    <row r="329" spans="11:11" x14ac:dyDescent="0.25">
      <c r="K329" s="105"/>
    </row>
    <row r="330" spans="11:11" x14ac:dyDescent="0.25">
      <c r="K330" s="105"/>
    </row>
    <row r="331" spans="11:11" x14ac:dyDescent="0.25">
      <c r="K331" s="105"/>
    </row>
    <row r="332" spans="11:11" x14ac:dyDescent="0.25">
      <c r="K332" s="105"/>
    </row>
    <row r="333" spans="11:11" x14ac:dyDescent="0.25">
      <c r="K333" s="105"/>
    </row>
    <row r="334" spans="11:11" x14ac:dyDescent="0.25">
      <c r="K334" s="105"/>
    </row>
    <row r="335" spans="11:11" x14ac:dyDescent="0.25">
      <c r="K335" s="105"/>
    </row>
    <row r="336" spans="11:11" x14ac:dyDescent="0.25">
      <c r="K336" s="105"/>
    </row>
    <row r="337" spans="11:11" x14ac:dyDescent="0.25">
      <c r="K337" s="105"/>
    </row>
    <row r="338" spans="11:11" x14ac:dyDescent="0.25">
      <c r="K338" s="105"/>
    </row>
    <row r="339" spans="11:11" x14ac:dyDescent="0.25">
      <c r="K339" s="105"/>
    </row>
    <row r="340" spans="11:11" x14ac:dyDescent="0.25">
      <c r="K340" s="105"/>
    </row>
    <row r="341" spans="11:11" x14ac:dyDescent="0.25">
      <c r="K341" s="105"/>
    </row>
    <row r="342" spans="11:11" x14ac:dyDescent="0.25">
      <c r="K342" s="105"/>
    </row>
    <row r="343" spans="11:11" x14ac:dyDescent="0.25">
      <c r="K343" s="105"/>
    </row>
    <row r="344" spans="11:11" x14ac:dyDescent="0.25">
      <c r="K344" s="105"/>
    </row>
    <row r="345" spans="11:11" x14ac:dyDescent="0.25">
      <c r="K345" s="105"/>
    </row>
    <row r="346" spans="11:11" x14ac:dyDescent="0.25">
      <c r="K346" s="105"/>
    </row>
    <row r="347" spans="11:11" x14ac:dyDescent="0.25">
      <c r="K347" s="105"/>
    </row>
    <row r="348" spans="11:11" x14ac:dyDescent="0.25">
      <c r="K348" s="105"/>
    </row>
    <row r="349" spans="11:11" x14ac:dyDescent="0.25">
      <c r="K349" s="105"/>
    </row>
    <row r="350" spans="11:11" x14ac:dyDescent="0.25">
      <c r="K350" s="105"/>
    </row>
    <row r="351" spans="11:11" x14ac:dyDescent="0.25">
      <c r="K351" s="105"/>
    </row>
    <row r="352" spans="11:11" x14ac:dyDescent="0.25">
      <c r="K352" s="105"/>
    </row>
    <row r="353" spans="11:11" x14ac:dyDescent="0.25">
      <c r="K353" s="105"/>
    </row>
    <row r="354" spans="11:11" x14ac:dyDescent="0.25">
      <c r="K354" s="105"/>
    </row>
    <row r="355" spans="11:11" x14ac:dyDescent="0.25">
      <c r="K355" s="105"/>
    </row>
    <row r="356" spans="11:11" x14ac:dyDescent="0.25">
      <c r="K356" s="105"/>
    </row>
    <row r="357" spans="11:11" x14ac:dyDescent="0.25">
      <c r="K357" s="105"/>
    </row>
    <row r="358" spans="11:11" x14ac:dyDescent="0.25">
      <c r="K358" s="105"/>
    </row>
    <row r="359" spans="11:11" x14ac:dyDescent="0.25">
      <c r="K359" s="105"/>
    </row>
    <row r="360" spans="11:11" x14ac:dyDescent="0.25">
      <c r="K360" s="105"/>
    </row>
    <row r="361" spans="11:11" x14ac:dyDescent="0.25">
      <c r="K361" s="105"/>
    </row>
    <row r="362" spans="11:11" x14ac:dyDescent="0.25">
      <c r="K362" s="105"/>
    </row>
    <row r="363" spans="11:11" x14ac:dyDescent="0.25">
      <c r="K363" s="105"/>
    </row>
    <row r="364" spans="11:11" x14ac:dyDescent="0.25">
      <c r="K364" s="105"/>
    </row>
    <row r="365" spans="11:11" x14ac:dyDescent="0.25">
      <c r="K365" s="105"/>
    </row>
    <row r="366" spans="11:11" x14ac:dyDescent="0.25">
      <c r="K366" s="105"/>
    </row>
    <row r="367" spans="11:11" x14ac:dyDescent="0.25">
      <c r="K367" s="105"/>
    </row>
    <row r="368" spans="11:11" x14ac:dyDescent="0.25">
      <c r="K368" s="105"/>
    </row>
    <row r="369" spans="11:11" x14ac:dyDescent="0.25">
      <c r="K369" s="105"/>
    </row>
    <row r="370" spans="11:11" x14ac:dyDescent="0.25">
      <c r="K370" s="105"/>
    </row>
    <row r="371" spans="11:11" x14ac:dyDescent="0.25">
      <c r="K371" s="105"/>
    </row>
    <row r="372" spans="11:11" x14ac:dyDescent="0.25">
      <c r="K372" s="105"/>
    </row>
    <row r="373" spans="11:11" x14ac:dyDescent="0.25">
      <c r="K373" s="105"/>
    </row>
    <row r="374" spans="11:11" x14ac:dyDescent="0.25">
      <c r="K374" s="105"/>
    </row>
    <row r="375" spans="11:11" x14ac:dyDescent="0.25">
      <c r="K375" s="105"/>
    </row>
    <row r="376" spans="11:11" x14ac:dyDescent="0.25">
      <c r="K376" s="105"/>
    </row>
    <row r="377" spans="11:11" x14ac:dyDescent="0.25">
      <c r="K377" s="105"/>
    </row>
    <row r="378" spans="11:11" x14ac:dyDescent="0.25">
      <c r="K378" s="105"/>
    </row>
    <row r="379" spans="11:11" x14ac:dyDescent="0.25">
      <c r="K379" s="105"/>
    </row>
    <row r="380" spans="11:11" x14ac:dyDescent="0.25">
      <c r="K380" s="105"/>
    </row>
    <row r="381" spans="11:11" x14ac:dyDescent="0.25">
      <c r="K381" s="105"/>
    </row>
    <row r="382" spans="11:11" x14ac:dyDescent="0.25">
      <c r="K382" s="105"/>
    </row>
    <row r="383" spans="11:11" x14ac:dyDescent="0.25">
      <c r="K383" s="105"/>
    </row>
    <row r="384" spans="11:11" x14ac:dyDescent="0.25">
      <c r="K384" s="105"/>
    </row>
    <row r="385" spans="11:11" x14ac:dyDescent="0.25">
      <c r="K385" s="105"/>
    </row>
    <row r="386" spans="11:11" x14ac:dyDescent="0.25">
      <c r="K386" s="105"/>
    </row>
    <row r="387" spans="11:11" x14ac:dyDescent="0.25">
      <c r="K387" s="105"/>
    </row>
    <row r="388" spans="11:11" x14ac:dyDescent="0.25">
      <c r="K388" s="105"/>
    </row>
    <row r="389" spans="11:11" x14ac:dyDescent="0.25">
      <c r="K389" s="105"/>
    </row>
    <row r="390" spans="11:11" x14ac:dyDescent="0.25">
      <c r="K390" s="105"/>
    </row>
    <row r="391" spans="11:11" x14ac:dyDescent="0.25">
      <c r="K391" s="105"/>
    </row>
    <row r="392" spans="11:11" x14ac:dyDescent="0.25">
      <c r="K392" s="105"/>
    </row>
    <row r="393" spans="11:11" x14ac:dyDescent="0.25">
      <c r="K393" s="105"/>
    </row>
    <row r="394" spans="11:11" x14ac:dyDescent="0.25">
      <c r="K394" s="105"/>
    </row>
    <row r="395" spans="11:11" x14ac:dyDescent="0.25">
      <c r="K395" s="105"/>
    </row>
    <row r="396" spans="11:11" x14ac:dyDescent="0.25">
      <c r="K396" s="105"/>
    </row>
    <row r="397" spans="11:11" x14ac:dyDescent="0.25">
      <c r="K397" s="105"/>
    </row>
    <row r="398" spans="11:11" x14ac:dyDescent="0.25">
      <c r="K398" s="105"/>
    </row>
    <row r="399" spans="11:11" x14ac:dyDescent="0.25">
      <c r="K399" s="105"/>
    </row>
    <row r="400" spans="11:11" x14ac:dyDescent="0.25">
      <c r="K400" s="105"/>
    </row>
    <row r="401" spans="11:11" x14ac:dyDescent="0.25">
      <c r="K401" s="105"/>
    </row>
    <row r="402" spans="11:11" x14ac:dyDescent="0.25">
      <c r="K402" s="105"/>
    </row>
    <row r="403" spans="11:11" x14ac:dyDescent="0.25">
      <c r="K403" s="105"/>
    </row>
    <row r="404" spans="11:11" x14ac:dyDescent="0.25">
      <c r="K404" s="105"/>
    </row>
    <row r="405" spans="11:11" x14ac:dyDescent="0.25">
      <c r="K405" s="105"/>
    </row>
    <row r="406" spans="11:11" x14ac:dyDescent="0.25">
      <c r="K406" s="105"/>
    </row>
    <row r="407" spans="11:11" x14ac:dyDescent="0.25">
      <c r="K407" s="105"/>
    </row>
    <row r="408" spans="11:11" x14ac:dyDescent="0.25">
      <c r="K408" s="105"/>
    </row>
    <row r="409" spans="11:11" x14ac:dyDescent="0.25">
      <c r="K409" s="105"/>
    </row>
    <row r="410" spans="11:11" x14ac:dyDescent="0.25">
      <c r="K410" s="105"/>
    </row>
    <row r="411" spans="11:11" x14ac:dyDescent="0.25">
      <c r="K411" s="105"/>
    </row>
    <row r="412" spans="11:11" x14ac:dyDescent="0.25">
      <c r="K412" s="105"/>
    </row>
    <row r="413" spans="11:11" x14ac:dyDescent="0.25">
      <c r="K413" s="105"/>
    </row>
    <row r="414" spans="11:11" x14ac:dyDescent="0.25">
      <c r="K414" s="105"/>
    </row>
    <row r="415" spans="11:11" x14ac:dyDescent="0.25">
      <c r="K415" s="105"/>
    </row>
    <row r="416" spans="11:11" x14ac:dyDescent="0.25">
      <c r="K416" s="105"/>
    </row>
    <row r="417" spans="11:11" x14ac:dyDescent="0.25">
      <c r="K417" s="105"/>
    </row>
    <row r="418" spans="11:11" x14ac:dyDescent="0.25">
      <c r="K418" s="105"/>
    </row>
    <row r="419" spans="11:11" x14ac:dyDescent="0.25">
      <c r="K419" s="105"/>
    </row>
    <row r="420" spans="11:11" x14ac:dyDescent="0.25">
      <c r="K420" s="105"/>
    </row>
    <row r="421" spans="11:11" x14ac:dyDescent="0.25">
      <c r="K421" s="105"/>
    </row>
    <row r="422" spans="11:11" x14ac:dyDescent="0.25">
      <c r="K422" s="105"/>
    </row>
    <row r="423" spans="11:11" x14ac:dyDescent="0.25">
      <c r="K423" s="105"/>
    </row>
    <row r="424" spans="11:11" x14ac:dyDescent="0.25">
      <c r="K424" s="105"/>
    </row>
    <row r="425" spans="11:11" x14ac:dyDescent="0.25">
      <c r="K425" s="105"/>
    </row>
    <row r="426" spans="11:11" x14ac:dyDescent="0.25">
      <c r="K426" s="105"/>
    </row>
    <row r="427" spans="11:11" x14ac:dyDescent="0.25">
      <c r="K427" s="105"/>
    </row>
    <row r="428" spans="11:11" x14ac:dyDescent="0.25">
      <c r="K428" s="105"/>
    </row>
    <row r="429" spans="11:11" x14ac:dyDescent="0.25">
      <c r="K429" s="105"/>
    </row>
    <row r="430" spans="11:11" x14ac:dyDescent="0.25">
      <c r="K430" s="105"/>
    </row>
    <row r="431" spans="11:11" x14ac:dyDescent="0.25">
      <c r="K431" s="105"/>
    </row>
    <row r="432" spans="11:11" x14ac:dyDescent="0.25">
      <c r="K432" s="105"/>
    </row>
    <row r="433" spans="11:11" x14ac:dyDescent="0.25">
      <c r="K433" s="105"/>
    </row>
    <row r="434" spans="11:11" x14ac:dyDescent="0.25">
      <c r="K434" s="105"/>
    </row>
    <row r="435" spans="11:11" x14ac:dyDescent="0.25">
      <c r="K435" s="105"/>
    </row>
    <row r="436" spans="11:11" x14ac:dyDescent="0.25">
      <c r="K436" s="105"/>
    </row>
    <row r="437" spans="11:11" x14ac:dyDescent="0.25">
      <c r="K437" s="105"/>
    </row>
    <row r="438" spans="11:11" x14ac:dyDescent="0.25">
      <c r="K438" s="105"/>
    </row>
    <row r="439" spans="11:11" x14ac:dyDescent="0.25">
      <c r="K439" s="105"/>
    </row>
    <row r="440" spans="11:11" x14ac:dyDescent="0.25">
      <c r="K440" s="105"/>
    </row>
    <row r="441" spans="11:11" x14ac:dyDescent="0.25">
      <c r="K441" s="105"/>
    </row>
    <row r="442" spans="11:11" x14ac:dyDescent="0.25">
      <c r="K442" s="105"/>
    </row>
    <row r="443" spans="11:11" x14ac:dyDescent="0.25">
      <c r="K443" s="105"/>
    </row>
    <row r="444" spans="11:11" x14ac:dyDescent="0.25">
      <c r="K444" s="105"/>
    </row>
    <row r="445" spans="11:11" x14ac:dyDescent="0.25">
      <c r="K445" s="105"/>
    </row>
    <row r="446" spans="11:11" x14ac:dyDescent="0.25">
      <c r="K446" s="105"/>
    </row>
    <row r="447" spans="11:11" x14ac:dyDescent="0.25">
      <c r="K447" s="105"/>
    </row>
    <row r="448" spans="11:11" x14ac:dyDescent="0.25">
      <c r="K448" s="105"/>
    </row>
    <row r="449" spans="11:11" x14ac:dyDescent="0.25">
      <c r="K449" s="105"/>
    </row>
    <row r="450" spans="11:11" x14ac:dyDescent="0.25">
      <c r="K450" s="105"/>
    </row>
    <row r="451" spans="11:11" x14ac:dyDescent="0.25">
      <c r="K451" s="105"/>
    </row>
    <row r="452" spans="11:11" x14ac:dyDescent="0.25">
      <c r="K452" s="105"/>
    </row>
    <row r="453" spans="11:11" x14ac:dyDescent="0.25">
      <c r="K453" s="105"/>
    </row>
    <row r="454" spans="11:11" x14ac:dyDescent="0.25">
      <c r="K454" s="105"/>
    </row>
    <row r="455" spans="11:11" x14ac:dyDescent="0.25">
      <c r="K455" s="105"/>
    </row>
    <row r="456" spans="11:11" x14ac:dyDescent="0.25">
      <c r="K456" s="105"/>
    </row>
    <row r="457" spans="11:11" x14ac:dyDescent="0.25">
      <c r="K457" s="105"/>
    </row>
    <row r="458" spans="11:11" x14ac:dyDescent="0.25">
      <c r="K458" s="105"/>
    </row>
    <row r="459" spans="11:11" x14ac:dyDescent="0.25">
      <c r="K459" s="105"/>
    </row>
    <row r="460" spans="11:11" x14ac:dyDescent="0.25">
      <c r="K460" s="105"/>
    </row>
    <row r="461" spans="11:11" x14ac:dyDescent="0.25">
      <c r="K461" s="105"/>
    </row>
    <row r="462" spans="11:11" x14ac:dyDescent="0.25">
      <c r="K462" s="105"/>
    </row>
    <row r="463" spans="11:11" x14ac:dyDescent="0.25">
      <c r="K463" s="105"/>
    </row>
    <row r="464" spans="11:11" x14ac:dyDescent="0.25">
      <c r="K464" s="105"/>
    </row>
    <row r="465" spans="11:11" x14ac:dyDescent="0.25">
      <c r="K465" s="105"/>
    </row>
    <row r="466" spans="11:11" x14ac:dyDescent="0.25">
      <c r="K466" s="105"/>
    </row>
    <row r="467" spans="11:11" x14ac:dyDescent="0.25">
      <c r="K467" s="105"/>
    </row>
    <row r="468" spans="11:11" x14ac:dyDescent="0.25">
      <c r="K468" s="105"/>
    </row>
    <row r="469" spans="11:11" x14ac:dyDescent="0.25">
      <c r="K469" s="105"/>
    </row>
    <row r="470" spans="11:11" x14ac:dyDescent="0.25">
      <c r="K470" s="105"/>
    </row>
    <row r="471" spans="11:11" x14ac:dyDescent="0.25">
      <c r="K471" s="105"/>
    </row>
    <row r="472" spans="11:11" x14ac:dyDescent="0.25">
      <c r="K472" s="105"/>
    </row>
    <row r="473" spans="11:11" x14ac:dyDescent="0.25">
      <c r="K473" s="105"/>
    </row>
    <row r="474" spans="11:11" x14ac:dyDescent="0.25">
      <c r="K474" s="105"/>
    </row>
    <row r="475" spans="11:11" x14ac:dyDescent="0.25">
      <c r="K475" s="105"/>
    </row>
    <row r="476" spans="11:11" x14ac:dyDescent="0.25">
      <c r="K476" s="105"/>
    </row>
    <row r="477" spans="11:11" x14ac:dyDescent="0.25">
      <c r="K477" s="105"/>
    </row>
    <row r="478" spans="11:11" x14ac:dyDescent="0.25">
      <c r="K478" s="105"/>
    </row>
    <row r="479" spans="11:11" x14ac:dyDescent="0.25">
      <c r="K479" s="105"/>
    </row>
    <row r="480" spans="11:11" x14ac:dyDescent="0.25">
      <c r="K480" s="105"/>
    </row>
    <row r="481" spans="11:11" x14ac:dyDescent="0.25">
      <c r="K481" s="105"/>
    </row>
    <row r="482" spans="11:11" x14ac:dyDescent="0.25">
      <c r="K482" s="105"/>
    </row>
    <row r="483" spans="11:11" x14ac:dyDescent="0.25">
      <c r="K483" s="105"/>
    </row>
    <row r="484" spans="11:11" x14ac:dyDescent="0.25">
      <c r="K484" s="105"/>
    </row>
    <row r="485" spans="11:11" x14ac:dyDescent="0.25">
      <c r="K485" s="105"/>
    </row>
    <row r="486" spans="11:11" x14ac:dyDescent="0.25">
      <c r="K486" s="105"/>
    </row>
    <row r="487" spans="11:11" x14ac:dyDescent="0.25">
      <c r="K487" s="105"/>
    </row>
    <row r="488" spans="11:11" x14ac:dyDescent="0.25">
      <c r="K488" s="105"/>
    </row>
    <row r="489" spans="11:11" x14ac:dyDescent="0.25">
      <c r="K489" s="105"/>
    </row>
    <row r="490" spans="11:11" x14ac:dyDescent="0.25">
      <c r="K490" s="105"/>
    </row>
    <row r="491" spans="11:11" x14ac:dyDescent="0.25">
      <c r="K491" s="105"/>
    </row>
    <row r="492" spans="11:11" x14ac:dyDescent="0.25">
      <c r="K492" s="105"/>
    </row>
    <row r="493" spans="11:11" x14ac:dyDescent="0.25">
      <c r="K493" s="105"/>
    </row>
    <row r="494" spans="11:11" x14ac:dyDescent="0.25">
      <c r="K494" s="105"/>
    </row>
    <row r="495" spans="11:11" x14ac:dyDescent="0.25">
      <c r="K495" s="105"/>
    </row>
    <row r="496" spans="11:11" x14ac:dyDescent="0.25">
      <c r="K496" s="105"/>
    </row>
    <row r="497" spans="11:11" x14ac:dyDescent="0.25">
      <c r="K497" s="105"/>
    </row>
    <row r="498" spans="11:11" x14ac:dyDescent="0.25">
      <c r="K498" s="105"/>
    </row>
    <row r="499" spans="11:11" x14ac:dyDescent="0.25">
      <c r="K499" s="105"/>
    </row>
    <row r="500" spans="11:11" x14ac:dyDescent="0.25">
      <c r="K500" s="105"/>
    </row>
    <row r="501" spans="11:11" x14ac:dyDescent="0.25">
      <c r="K501" s="105"/>
    </row>
    <row r="502" spans="11:11" x14ac:dyDescent="0.25">
      <c r="K502" s="105"/>
    </row>
    <row r="503" spans="11:11" x14ac:dyDescent="0.25">
      <c r="K503" s="105"/>
    </row>
    <row r="504" spans="11:11" x14ac:dyDescent="0.25">
      <c r="K504" s="105"/>
    </row>
    <row r="505" spans="11:11" x14ac:dyDescent="0.25">
      <c r="K505" s="105"/>
    </row>
    <row r="506" spans="11:11" x14ac:dyDescent="0.25">
      <c r="K506" s="105"/>
    </row>
    <row r="507" spans="11:11" x14ac:dyDescent="0.25">
      <c r="K507" s="105"/>
    </row>
    <row r="508" spans="11:11" x14ac:dyDescent="0.25">
      <c r="K508" s="105"/>
    </row>
    <row r="509" spans="11:11" x14ac:dyDescent="0.25">
      <c r="K509" s="105"/>
    </row>
    <row r="510" spans="11:11" x14ac:dyDescent="0.25">
      <c r="K510" s="105"/>
    </row>
    <row r="511" spans="11:11" x14ac:dyDescent="0.25">
      <c r="K511" s="105"/>
    </row>
    <row r="512" spans="11:11" x14ac:dyDescent="0.25">
      <c r="K512" s="105"/>
    </row>
    <row r="513" spans="11:11" x14ac:dyDescent="0.25">
      <c r="K513" s="105"/>
    </row>
    <row r="514" spans="11:11" x14ac:dyDescent="0.25">
      <c r="K514" s="105"/>
    </row>
    <row r="515" spans="11:11" x14ac:dyDescent="0.25">
      <c r="K515" s="105"/>
    </row>
    <row r="516" spans="11:11" x14ac:dyDescent="0.25">
      <c r="K516" s="105"/>
    </row>
    <row r="517" spans="11:11" x14ac:dyDescent="0.25">
      <c r="K517" s="105"/>
    </row>
    <row r="518" spans="11:11" x14ac:dyDescent="0.25">
      <c r="K518" s="105"/>
    </row>
    <row r="519" spans="11:11" x14ac:dyDescent="0.25">
      <c r="K519" s="105"/>
    </row>
    <row r="520" spans="11:11" x14ac:dyDescent="0.25">
      <c r="K520" s="105"/>
    </row>
    <row r="521" spans="11:11" x14ac:dyDescent="0.25">
      <c r="K521" s="105"/>
    </row>
    <row r="522" spans="11:11" x14ac:dyDescent="0.25">
      <c r="K522" s="105"/>
    </row>
    <row r="523" spans="11:11" x14ac:dyDescent="0.25">
      <c r="K523" s="105"/>
    </row>
    <row r="524" spans="11:11" x14ac:dyDescent="0.25">
      <c r="K524" s="105"/>
    </row>
    <row r="525" spans="11:11" x14ac:dyDescent="0.25">
      <c r="K525" s="105"/>
    </row>
    <row r="526" spans="11:11" x14ac:dyDescent="0.25">
      <c r="K526" s="105"/>
    </row>
    <row r="527" spans="11:11" x14ac:dyDescent="0.25">
      <c r="K527" s="105"/>
    </row>
    <row r="528" spans="11:11" x14ac:dyDescent="0.25">
      <c r="K528" s="105"/>
    </row>
    <row r="529" spans="11:11" x14ac:dyDescent="0.25">
      <c r="K529" s="105"/>
    </row>
    <row r="530" spans="11:11" x14ac:dyDescent="0.25">
      <c r="K530" s="105"/>
    </row>
    <row r="531" spans="11:11" x14ac:dyDescent="0.25">
      <c r="K531" s="105"/>
    </row>
    <row r="532" spans="11:11" x14ac:dyDescent="0.25">
      <c r="K532" s="105"/>
    </row>
    <row r="533" spans="11:11" x14ac:dyDescent="0.25">
      <c r="K533" s="105"/>
    </row>
    <row r="534" spans="11:11" x14ac:dyDescent="0.25">
      <c r="K534" s="105"/>
    </row>
    <row r="535" spans="11:11" x14ac:dyDescent="0.25">
      <c r="K535" s="105"/>
    </row>
    <row r="536" spans="11:11" x14ac:dyDescent="0.25">
      <c r="K536" s="105"/>
    </row>
    <row r="537" spans="11:11" x14ac:dyDescent="0.25">
      <c r="K537" s="105"/>
    </row>
    <row r="538" spans="11:11" x14ac:dyDescent="0.25">
      <c r="K538" s="105"/>
    </row>
    <row r="539" spans="11:11" x14ac:dyDescent="0.25">
      <c r="K539" s="105"/>
    </row>
    <row r="540" spans="11:11" x14ac:dyDescent="0.25">
      <c r="K540" s="105"/>
    </row>
    <row r="541" spans="11:11" x14ac:dyDescent="0.25">
      <c r="K541" s="105"/>
    </row>
    <row r="542" spans="11:11" x14ac:dyDescent="0.25">
      <c r="K542" s="105"/>
    </row>
    <row r="543" spans="11:11" x14ac:dyDescent="0.25">
      <c r="K543" s="105"/>
    </row>
    <row r="544" spans="11:11" x14ac:dyDescent="0.25">
      <c r="K544" s="105"/>
    </row>
    <row r="545" spans="11:11" x14ac:dyDescent="0.25">
      <c r="K545" s="105"/>
    </row>
    <row r="546" spans="11:11" x14ac:dyDescent="0.25">
      <c r="K546" s="105"/>
    </row>
    <row r="547" spans="11:11" x14ac:dyDescent="0.25">
      <c r="K547" s="105"/>
    </row>
    <row r="548" spans="11:11" x14ac:dyDescent="0.25">
      <c r="K548" s="105"/>
    </row>
    <row r="549" spans="11:11" x14ac:dyDescent="0.25">
      <c r="K549" s="105"/>
    </row>
    <row r="550" spans="11:11" x14ac:dyDescent="0.25">
      <c r="K550" s="105"/>
    </row>
    <row r="551" spans="11:11" x14ac:dyDescent="0.25">
      <c r="K551" s="105"/>
    </row>
    <row r="552" spans="11:11" x14ac:dyDescent="0.25">
      <c r="K552" s="105"/>
    </row>
    <row r="553" spans="11:11" x14ac:dyDescent="0.25">
      <c r="K553" s="105"/>
    </row>
    <row r="554" spans="11:11" x14ac:dyDescent="0.25">
      <c r="K554" s="105"/>
    </row>
    <row r="555" spans="11:11" x14ac:dyDescent="0.25">
      <c r="K555" s="105"/>
    </row>
    <row r="556" spans="11:11" x14ac:dyDescent="0.25">
      <c r="K556" s="105"/>
    </row>
    <row r="557" spans="11:11" x14ac:dyDescent="0.25">
      <c r="K557" s="105"/>
    </row>
    <row r="558" spans="11:11" x14ac:dyDescent="0.25">
      <c r="K558" s="105"/>
    </row>
    <row r="559" spans="11:11" x14ac:dyDescent="0.25">
      <c r="K559" s="105"/>
    </row>
    <row r="560" spans="11:11" x14ac:dyDescent="0.25">
      <c r="K560" s="105"/>
    </row>
    <row r="561" spans="11:11" x14ac:dyDescent="0.25">
      <c r="K561" s="105"/>
    </row>
    <row r="562" spans="11:11" x14ac:dyDescent="0.25">
      <c r="K562" s="105"/>
    </row>
    <row r="563" spans="11:11" x14ac:dyDescent="0.25">
      <c r="K563" s="105"/>
    </row>
    <row r="564" spans="11:11" x14ac:dyDescent="0.25">
      <c r="K564" s="105"/>
    </row>
    <row r="565" spans="11:11" x14ac:dyDescent="0.25">
      <c r="K565" s="105"/>
    </row>
    <row r="566" spans="11:11" x14ac:dyDescent="0.25">
      <c r="K566" s="105"/>
    </row>
    <row r="567" spans="11:11" x14ac:dyDescent="0.25">
      <c r="K567" s="105"/>
    </row>
    <row r="568" spans="11:11" x14ac:dyDescent="0.25">
      <c r="K568" s="105"/>
    </row>
    <row r="569" spans="11:11" x14ac:dyDescent="0.25">
      <c r="K569" s="105"/>
    </row>
    <row r="570" spans="11:11" x14ac:dyDescent="0.25">
      <c r="K570" s="105"/>
    </row>
    <row r="571" spans="11:11" x14ac:dyDescent="0.25">
      <c r="K571" s="105"/>
    </row>
    <row r="572" spans="11:11" x14ac:dyDescent="0.25">
      <c r="K572" s="105"/>
    </row>
    <row r="573" spans="11:11" x14ac:dyDescent="0.25">
      <c r="K573" s="105"/>
    </row>
    <row r="574" spans="11:11" x14ac:dyDescent="0.25">
      <c r="K574" s="105"/>
    </row>
    <row r="575" spans="11:11" x14ac:dyDescent="0.25">
      <c r="K575" s="105"/>
    </row>
    <row r="576" spans="11:11" x14ac:dyDescent="0.25">
      <c r="K576" s="105"/>
    </row>
    <row r="577" spans="11:11" x14ac:dyDescent="0.25">
      <c r="K577" s="105"/>
    </row>
    <row r="578" spans="11:11" x14ac:dyDescent="0.25">
      <c r="K578" s="105"/>
    </row>
    <row r="579" spans="11:11" x14ac:dyDescent="0.25">
      <c r="K579" s="105"/>
    </row>
    <row r="580" spans="11:11" x14ac:dyDescent="0.25">
      <c r="K580" s="105"/>
    </row>
    <row r="581" spans="11:11" x14ac:dyDescent="0.25">
      <c r="K581" s="105"/>
    </row>
    <row r="582" spans="11:11" x14ac:dyDescent="0.25">
      <c r="K582" s="105"/>
    </row>
    <row r="583" spans="11:11" x14ac:dyDescent="0.25">
      <c r="K583" s="105"/>
    </row>
    <row r="584" spans="11:11" x14ac:dyDescent="0.25">
      <c r="K584" s="105"/>
    </row>
    <row r="585" spans="11:11" x14ac:dyDescent="0.25">
      <c r="K585" s="105"/>
    </row>
    <row r="586" spans="11:11" x14ac:dyDescent="0.25">
      <c r="K586" s="105"/>
    </row>
    <row r="587" spans="11:11" x14ac:dyDescent="0.25">
      <c r="K587" s="105"/>
    </row>
    <row r="588" spans="11:11" x14ac:dyDescent="0.25">
      <c r="K588" s="105"/>
    </row>
    <row r="589" spans="11:11" x14ac:dyDescent="0.25">
      <c r="K589" s="105"/>
    </row>
    <row r="590" spans="11:11" x14ac:dyDescent="0.25">
      <c r="K590" s="105"/>
    </row>
    <row r="591" spans="11:11" x14ac:dyDescent="0.25">
      <c r="K591" s="105"/>
    </row>
    <row r="592" spans="11:11" x14ac:dyDescent="0.25">
      <c r="K592" s="105"/>
    </row>
    <row r="593" spans="11:11" x14ac:dyDescent="0.25">
      <c r="K593" s="105"/>
    </row>
    <row r="594" spans="11:11" x14ac:dyDescent="0.25">
      <c r="K594" s="105"/>
    </row>
    <row r="595" spans="11:11" x14ac:dyDescent="0.25">
      <c r="K595" s="105"/>
    </row>
    <row r="596" spans="11:11" x14ac:dyDescent="0.25">
      <c r="K596" s="105"/>
    </row>
    <row r="597" spans="11:11" x14ac:dyDescent="0.25">
      <c r="K597" s="105"/>
    </row>
    <row r="598" spans="11:11" x14ac:dyDescent="0.25">
      <c r="K598" s="105"/>
    </row>
    <row r="599" spans="11:11" x14ac:dyDescent="0.25">
      <c r="K599" s="105"/>
    </row>
    <row r="600" spans="11:11" x14ac:dyDescent="0.25">
      <c r="K600" s="105"/>
    </row>
    <row r="601" spans="11:11" x14ac:dyDescent="0.25">
      <c r="K601" s="105"/>
    </row>
    <row r="602" spans="11:11" x14ac:dyDescent="0.25">
      <c r="K602" s="105"/>
    </row>
    <row r="603" spans="11:11" x14ac:dyDescent="0.25">
      <c r="K603" s="105"/>
    </row>
    <row r="604" spans="11:11" x14ac:dyDescent="0.25">
      <c r="K604" s="105"/>
    </row>
    <row r="605" spans="11:11" x14ac:dyDescent="0.25">
      <c r="K605" s="105"/>
    </row>
    <row r="606" spans="11:11" x14ac:dyDescent="0.25">
      <c r="K606" s="105"/>
    </row>
    <row r="607" spans="11:11" x14ac:dyDescent="0.25">
      <c r="K607" s="105"/>
    </row>
    <row r="608" spans="11:11" x14ac:dyDescent="0.25">
      <c r="K608" s="105"/>
    </row>
    <row r="609" spans="11:11" x14ac:dyDescent="0.25">
      <c r="K609" s="105"/>
    </row>
    <row r="610" spans="11:11" x14ac:dyDescent="0.25">
      <c r="K610" s="105"/>
    </row>
    <row r="611" spans="11:11" x14ac:dyDescent="0.25">
      <c r="K611" s="105"/>
    </row>
    <row r="612" spans="11:11" x14ac:dyDescent="0.25">
      <c r="K612" s="105"/>
    </row>
    <row r="613" spans="11:11" x14ac:dyDescent="0.25">
      <c r="K613" s="105"/>
    </row>
    <row r="614" spans="11:11" x14ac:dyDescent="0.25">
      <c r="K614" s="105"/>
    </row>
    <row r="615" spans="11:11" x14ac:dyDescent="0.25">
      <c r="K615" s="105"/>
    </row>
    <row r="616" spans="11:11" x14ac:dyDescent="0.25">
      <c r="K616" s="105"/>
    </row>
    <row r="617" spans="11:11" x14ac:dyDescent="0.25">
      <c r="K617" s="105"/>
    </row>
    <row r="618" spans="11:11" x14ac:dyDescent="0.25">
      <c r="K618" s="105"/>
    </row>
    <row r="619" spans="11:11" x14ac:dyDescent="0.25">
      <c r="K619" s="105"/>
    </row>
    <row r="620" spans="11:11" x14ac:dyDescent="0.25">
      <c r="K620" s="105"/>
    </row>
    <row r="621" spans="11:11" x14ac:dyDescent="0.25">
      <c r="K621" s="105"/>
    </row>
    <row r="622" spans="11:11" x14ac:dyDescent="0.25">
      <c r="K622" s="105"/>
    </row>
    <row r="623" spans="11:11" x14ac:dyDescent="0.25">
      <c r="K623" s="105"/>
    </row>
    <row r="624" spans="11:11" x14ac:dyDescent="0.25">
      <c r="K624" s="105"/>
    </row>
    <row r="625" spans="11:11" x14ac:dyDescent="0.25">
      <c r="K625" s="105"/>
    </row>
    <row r="626" spans="11:11" x14ac:dyDescent="0.25">
      <c r="K626" s="105"/>
    </row>
    <row r="627" spans="11:11" x14ac:dyDescent="0.25">
      <c r="K627" s="105"/>
    </row>
    <row r="628" spans="11:11" x14ac:dyDescent="0.25">
      <c r="K628" s="105"/>
    </row>
    <row r="629" spans="11:11" x14ac:dyDescent="0.25">
      <c r="K629" s="105"/>
    </row>
    <row r="630" spans="11:11" x14ac:dyDescent="0.25">
      <c r="K630" s="105"/>
    </row>
    <row r="631" spans="11:11" x14ac:dyDescent="0.25">
      <c r="K631" s="105"/>
    </row>
    <row r="632" spans="11:11" x14ac:dyDescent="0.25">
      <c r="K632" s="105"/>
    </row>
    <row r="633" spans="11:11" x14ac:dyDescent="0.25">
      <c r="K633" s="105"/>
    </row>
    <row r="634" spans="11:11" x14ac:dyDescent="0.25">
      <c r="K634" s="105"/>
    </row>
    <row r="635" spans="11:11" x14ac:dyDescent="0.25">
      <c r="K635" s="105"/>
    </row>
    <row r="636" spans="11:11" x14ac:dyDescent="0.25">
      <c r="K636" s="105"/>
    </row>
    <row r="637" spans="11:11" x14ac:dyDescent="0.25">
      <c r="K637" s="105"/>
    </row>
    <row r="638" spans="11:11" x14ac:dyDescent="0.25">
      <c r="K638" s="105"/>
    </row>
    <row r="639" spans="11:11" x14ac:dyDescent="0.25">
      <c r="K639" s="105"/>
    </row>
    <row r="640" spans="11:11" x14ac:dyDescent="0.25">
      <c r="K640" s="105"/>
    </row>
    <row r="641" spans="11:11" x14ac:dyDescent="0.25">
      <c r="K641" s="105"/>
    </row>
    <row r="642" spans="11:11" x14ac:dyDescent="0.25">
      <c r="K642" s="105"/>
    </row>
    <row r="643" spans="11:11" x14ac:dyDescent="0.25">
      <c r="K643" s="105"/>
    </row>
  </sheetData>
  <mergeCells count="3">
    <mergeCell ref="A1:K1"/>
    <mergeCell ref="A2:K2"/>
    <mergeCell ref="A3:K3"/>
  </mergeCells>
  <phoneticPr fontId="20" type="noConversion"/>
  <hyperlinks>
    <hyperlink ref="A38" r:id="rId1" xr:uid="{2183F5FD-6073-4E74-86EF-C6D10D75A446}"/>
    <hyperlink ref="A32" r:id="rId2" xr:uid="{E46EBA48-1548-4E9D-A3B9-FEC036D82ED7}"/>
    <hyperlink ref="A31" r:id="rId3" xr:uid="{6BFF09F1-BABE-4648-B1B3-057F55686BA9}"/>
  </hyperlinks>
  <pageMargins left="0.25" right="0.25" top="0.75" bottom="0.75" header="0.3" footer="0.3"/>
  <pageSetup paperSize="9" scale="50" orientation="landscape" r:id="rId4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A6E1FC189A2644AAA7A392488A890E" ma:contentTypeVersion="13" ma:contentTypeDescription="Create a new document." ma:contentTypeScope="" ma:versionID="143625a33a63f206f6e445a18925a46b">
  <xsd:schema xmlns:xsd="http://www.w3.org/2001/XMLSchema" xmlns:xs="http://www.w3.org/2001/XMLSchema" xmlns:p="http://schemas.microsoft.com/office/2006/metadata/properties" xmlns:ns3="5ccd1c1c-5d95-428a-94e3-de8d4062f08b" xmlns:ns4="bab9d9b1-0b3a-480d-8b6d-c52e611f3513" targetNamespace="http://schemas.microsoft.com/office/2006/metadata/properties" ma:root="true" ma:fieldsID="8466501d9f01cae2dcc222142ddda3a2" ns3:_="" ns4:_="">
    <xsd:import namespace="5ccd1c1c-5d95-428a-94e3-de8d4062f08b"/>
    <xsd:import namespace="bab9d9b1-0b3a-480d-8b6d-c52e611f35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d1c1c-5d95-428a-94e3-de8d4062f0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9d9b1-0b3a-480d-8b6d-c52e611f351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F49813-298F-41ED-B045-F215F04789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B3CFE0-96AE-4CC2-B5D7-C5A91CB3B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cd1c1c-5d95-428a-94e3-de8d4062f08b"/>
    <ds:schemaRef ds:uri="bab9d9b1-0b3a-480d-8b6d-c52e611f35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A7E145-7D55-447C-9428-C191629CC4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Recita Giovanni</dc:creator>
  <cp:keywords/>
  <dc:description/>
  <cp:lastModifiedBy>Valeria Allocca</cp:lastModifiedBy>
  <cp:revision/>
  <cp:lastPrinted>2023-12-18T12:00:38Z</cp:lastPrinted>
  <dcterms:created xsi:type="dcterms:W3CDTF">2014-01-29T13:24:45Z</dcterms:created>
  <dcterms:modified xsi:type="dcterms:W3CDTF">2023-12-18T14:08:30Z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0x010100C7A6E1FC189A2644AAA7A392488A890E</vt:lpwstr>
  </property>
</Properties>
</file>